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tmt.ofFinancial PositionMonth" sheetId="1" r:id="rId4"/>
    <sheet name="Stmt. of Activities by Month" sheetId="2" r:id="rId5"/>
    <sheet name="Stmt.ofActivities%of Budget" sheetId="3" r:id="rId6"/>
    <sheet name="StmtofFinancialPosition" sheetId="4" r:id="rId7"/>
    <sheet name="Stmt.ofActivitieswBudget" sheetId="5" r:id="rId8"/>
    <sheet name="CD Accounts" sheetId="6" r:id="rId9"/>
  </sheets>
</workbook>
</file>

<file path=xl/sharedStrings.xml><?xml version="1.0" encoding="utf-8"?>
<sst xmlns="http://schemas.openxmlformats.org/spreadsheetml/2006/main" uniqueCount="175">
  <si>
    <t>Jul 31, 21</t>
  </si>
  <si>
    <t>Aug 31, 21</t>
  </si>
  <si>
    <t>ASSETS</t>
  </si>
  <si>
    <t>Current Assets</t>
  </si>
  <si>
    <t>Checking/Savings</t>
  </si>
  <si>
    <t>1000 · Cash</t>
  </si>
  <si>
    <t>1005 · WFB Checking (GF)</t>
  </si>
  <si>
    <t>1015 · WF Brokerage Account</t>
  </si>
  <si>
    <t>1016 · Live Oak Bank</t>
  </si>
  <si>
    <t>1016.1 · Live Oak CD (2389)</t>
  </si>
  <si>
    <t>1016.2 · Live Oak CD (2494)</t>
  </si>
  <si>
    <t>Total 1016 · Live Oak Bank</t>
  </si>
  <si>
    <t>Total 1000 · Cash</t>
  </si>
  <si>
    <t>Total Checking/Savings</t>
  </si>
  <si>
    <t>Accounts Receivable</t>
  </si>
  <si>
    <t>1200 · Accounts Receivable</t>
  </si>
  <si>
    <t>1201 · Accounts Receivable-MYLO</t>
  </si>
  <si>
    <t>1202 · Accounts Receivable-PMP</t>
  </si>
  <si>
    <t>Total Accounts Receivable</t>
  </si>
  <si>
    <t>Other Current Assets</t>
  </si>
  <si>
    <t>1120 · Inventory Asset</t>
  </si>
  <si>
    <t>1500 · Other Receivable - C3</t>
  </si>
  <si>
    <t>1500.1 · Other Receivable - C3  Payroll</t>
  </si>
  <si>
    <t>1500 · Other Receivable - C3 - Other</t>
  </si>
  <si>
    <t>Total 1500 · Other Receivable - C3</t>
  </si>
  <si>
    <t>1515 · Prepaid Insurance</t>
  </si>
  <si>
    <t>1520 · Prepaid Expenses - Other</t>
  </si>
  <si>
    <t>Total Other Current Assets</t>
  </si>
  <si>
    <t>Total Current Assets</t>
  </si>
  <si>
    <t>Fixed Assets</t>
  </si>
  <si>
    <t>1409 · Furniture &amp; Fixtures</t>
  </si>
  <si>
    <t>1490 · Accumulated depreciation</t>
  </si>
  <si>
    <t>Total Fixed Assets</t>
  </si>
  <si>
    <t>Other Assets</t>
  </si>
  <si>
    <t>1800 · Office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</si>
  <si>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</si>
  <si>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</si>
  <si>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</si>
  <si>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</si>
  <si>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</si>
  <si>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</si>
  <si>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</si>
  <si>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</si>
  <si>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</si>
  <si>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2001 · Credit Cards</t>
  </si>
  <si>
    <t>2007 · Wells Fargo</t>
  </si>
  <si>
    <t>2007.2 · Wells FargoStephanie Doute-7826</t>
  </si>
  <si>
    <t>2007.8 · Wells Fargo - Sharon Stone-1978</t>
  </si>
  <si>
    <t>Total 2007 · Wells Fargo</t>
  </si>
  <si>
    <t>Total 2001 · Credit Cards</t>
  </si>
  <si>
    <t>Total Credit Cards</t>
  </si>
  <si>
    <t>Other Current Liabilities</t>
  </si>
  <si>
    <t>2015 · Due to MAL/MAS</t>
  </si>
  <si>
    <t>2015.1 · Mother Lode MAS</t>
  </si>
  <si>
    <t>2015.2 · Santa Clarita MAS Unit</t>
  </si>
  <si>
    <t>2015.3 · Davis MAS</t>
  </si>
  <si>
    <t>Total 2015 · Due to MAL/MAS</t>
  </si>
  <si>
    <t>2100 · Payroll Liabilities</t>
  </si>
  <si>
    <t>2101 · Vacation Accrued</t>
  </si>
  <si>
    <t>2100 · Payroll Liabilities - Other</t>
  </si>
  <si>
    <t>Total 2100 · Payroll Liabilities</t>
  </si>
  <si>
    <t>2200 · Sales Tax Payable</t>
  </si>
  <si>
    <t>2900.1 · Clearing Account</t>
  </si>
  <si>
    <t>Total Other Current Liabilities</t>
  </si>
  <si>
    <t>Total Current Liabilities</t>
  </si>
  <si>
    <t>Long Term Liabilities</t>
  </si>
  <si>
    <t>2501 · Deferred Rent</t>
  </si>
  <si>
    <t>Total Long Term Liabilities</t>
  </si>
  <si>
    <t>Total Liabilities</t>
  </si>
  <si>
    <t>Equity</t>
  </si>
  <si>
    <t>3700 · Unrestricted Net  Assets</t>
  </si>
  <si>
    <t>3700.1 · Board Designated Net Assets</t>
  </si>
  <si>
    <t>3701 · Building Reserves</t>
  </si>
  <si>
    <t>3702 · Operational Reserves</t>
  </si>
  <si>
    <t>3703 · Trudy Schafer Fellowship</t>
  </si>
  <si>
    <t>Total 3700.1 · Board Designated Net Assets</t>
  </si>
  <si>
    <t>Net Income</t>
  </si>
  <si>
    <t>Total Equity</t>
  </si>
  <si>
    <t>TOTAL LIABILITIES &amp; EQUITY</t>
  </si>
  <si>
    <t>Jul 21</t>
  </si>
  <si>
    <t>Aug 21</t>
  </si>
  <si>
    <t>TOTAL</t>
  </si>
  <si>
    <t>Ordinary Income/Expense</t>
  </si>
  <si>
    <t>Income</t>
  </si>
  <si>
    <t>40010 · Membership Dues</t>
  </si>
  <si>
    <t>40010.1 · PMP dues</t>
  </si>
  <si>
    <t>40010.2 · Payments in lieu of PMPs</t>
  </si>
  <si>
    <t>40010.3 · MAL Dues</t>
  </si>
  <si>
    <t>Total 40010 · Membership Dues</t>
  </si>
  <si>
    <t>40015 · Contributions</t>
  </si>
  <si>
    <t>40030 · Contributions - Unrestricted</t>
  </si>
  <si>
    <t>40031 · Contributions - Restricted</t>
  </si>
  <si>
    <t>40035 · In Kind Contributions</t>
  </si>
  <si>
    <t>40070 · Grant Income - Unrestricted</t>
  </si>
  <si>
    <t>Total 40015 · Contributions</t>
  </si>
  <si>
    <t>40100 · Earned Revenues</t>
  </si>
  <si>
    <t>40110 · Merchandise</t>
  </si>
  <si>
    <t>40115 · Shipping Postage</t>
  </si>
  <si>
    <t>40150 · Contract Services</t>
  </si>
  <si>
    <t>40150.4 · MyLO Contracts</t>
  </si>
  <si>
    <t>Total 40150 · Contract Services</t>
  </si>
  <si>
    <t>Total 40100 · Earned Revenues</t>
  </si>
  <si>
    <t>40160 · Rental Income</t>
  </si>
  <si>
    <t>40170 · Interest</t>
  </si>
  <si>
    <t>Total Income</t>
  </si>
  <si>
    <t>Cost of Goods Sold</t>
  </si>
  <si>
    <t>50000 · Cost of Goods Sold</t>
  </si>
  <si>
    <t>Total COGS</t>
  </si>
  <si>
    <t>Gross Profit</t>
  </si>
  <si>
    <t>Expense</t>
  </si>
  <si>
    <t>60010 · Personnel</t>
  </si>
  <si>
    <t>60019 · Fiscal Mgmt., Audit,  Tax Prep</t>
  </si>
  <si>
    <t>60021 · Bank Charges/Fees</t>
  </si>
  <si>
    <t>60030 · Legal Fees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</si>
  <si>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</si>
  <si>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</si>
  <si>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</si>
  <si>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</si>
  <si>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</si>
  <si>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and publications</t>
  </si>
  <si>
    <t>60140 · Insurance</t>
  </si>
  <si>
    <t>60150 · LWVUS MAL Dues</t>
  </si>
  <si>
    <t>60160 · Fees, subscriptions</t>
  </si>
  <si>
    <t>60161 · Software &amp; Hardware</t>
  </si>
  <si>
    <t>60170 · Independent Contractors</t>
  </si>
  <si>
    <t>60171 · In-Kind Services</t>
  </si>
  <si>
    <t>Total Expense</t>
  </si>
  <si>
    <t>Net Ordinary Income</t>
  </si>
  <si>
    <t>Jul - Aug 21</t>
  </si>
  <si>
    <t>Budget</t>
  </si>
  <si>
    <t>$ Over Budget</t>
  </si>
  <si>
    <t>% of Budget</t>
  </si>
  <si>
    <t>40101 · Publications</t>
  </si>
  <si>
    <t>40120 · Liability Insurance</t>
  </si>
  <si>
    <t>40130 · Workshops</t>
  </si>
  <si>
    <t>40150.2 · LEW Contracts</t>
  </si>
  <si>
    <t>40150.5 · MyLO Migration</t>
  </si>
  <si>
    <t>40150.6 · Donation Page Contract</t>
  </si>
  <si>
    <t>60020 · Accounting Fees</t>
  </si>
  <si>
    <t>60100 · Travel/Food/Lodging</t>
  </si>
  <si>
    <t>60110 · Promotion</t>
  </si>
  <si>
    <t>61300 · Bad Debt Expense</t>
  </si>
  <si>
    <t>Invoice to LWVCEF for PR and Other Expenses</t>
  </si>
  <si>
    <t>LWVUS-Mylo</t>
  </si>
  <si>
    <t>Mylo</t>
  </si>
  <si>
    <t>Antelope</t>
  </si>
  <si>
    <t>1000.1 Board</t>
  </si>
  <si>
    <t>1000 Management - Other</t>
  </si>
  <si>
    <t>3001.2 DEI</t>
  </si>
  <si>
    <t>3001.3 LLC</t>
  </si>
  <si>
    <t>Total 3001 Member Services</t>
  </si>
  <si>
    <t>3004 Conventions</t>
  </si>
  <si>
    <t>Total 3005 Local Leagues</t>
  </si>
  <si>
    <t>3006.2 MyLO</t>
  </si>
  <si>
    <t>3006 LEW* - Other</t>
  </si>
  <si>
    <t>Total 3006 LEW*</t>
  </si>
  <si>
    <t>3011 Schafer Fellowship</t>
  </si>
  <si>
    <t>3007 Advocacy - Other</t>
  </si>
  <si>
    <t>Total 3007 Advocacy</t>
  </si>
  <si>
    <t>(1000 Management)</t>
  </si>
  <si>
    <t>Total 1000 Management</t>
  </si>
  <si>
    <t>Total 2000 Development</t>
  </si>
  <si>
    <t>(3001 Member Services)</t>
  </si>
  <si>
    <t>(3000 Programs)</t>
  </si>
  <si>
    <t>(3006 LEW*)</t>
  </si>
  <si>
    <t>(3007 Advocacy)</t>
  </si>
  <si>
    <t>Total 3000 Programs</t>
  </si>
  <si>
    <t>Investment Breakout</t>
  </si>
  <si>
    <t>Balance As of 7/31/21</t>
  </si>
  <si>
    <t>Open date</t>
  </si>
  <si>
    <t>Maturity Date</t>
  </si>
  <si>
    <t>Interest Rate</t>
  </si>
  <si>
    <t>APY</t>
  </si>
  <si>
    <t>12 Month Compounding CD Certificate</t>
  </si>
  <si>
    <t>6 Month Compounding CD Certificate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</si>
</sst>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,##0.00;&quot;-&quot;#,##0.00"/>
    <numFmt numFmtId="60" formatCode="#,##0.0#%;&quot;-&quot;#,##0.0#%"/>
    <numFmt numFmtId="61" formatCode="&quot; &quot;&quot;$&quot;* #,##0.00&quot; &quot;;&quot; &quot;&quot;$&quot;* (#,##0.00);&quot; &quot;&quot;$&quot;* &quot;-&quot;??&quot; &quot;"/>
  </numFmts>
  <fonts count="12">
    <font>
      <sz val="11"/>
      <color indexed="8"/>
      <name val="Calibri"/>
    </font>
    <font>
      <b val="1"/>
      <sz val="10"/>
      <color indexed="8"/>
      <name val="Arial"/>
    </font>
    <font>
      <b val="1"/>
      <sz val="8"/>
      <color indexed="8"/>
      <name val="Arial"/>
    </font>
    <font>
      <sz val="14"/>
      <color indexed="8"/>
      <name val="Calibri"/>
    </font>
    <font>
      <sz val="8"/>
      <color indexed="8"/>
      <name val="Arial"/>
    </font>
    <font>
      <sz val="12"/>
      <color indexed="8"/>
      <name val="Helvetica Neue"/>
    </font>
    <font>
      <b val="1"/>
      <sz val="11"/>
      <color indexed="11"/>
      <name val="Calibri"/>
    </font>
    <font>
      <b val="1"/>
      <sz val="8"/>
      <color indexed="11"/>
      <name val="Arial"/>
    </font>
    <font>
      <b val="1"/>
      <sz val="18"/>
      <color indexed="8"/>
      <name val="Calibri"/>
    </font>
    <font>
      <b val="1"/>
      <sz val="16"/>
      <color indexed="8"/>
      <name val="Calibri"/>
    </font>
    <font>
      <b val="1"/>
      <sz val="11"/>
      <color indexed="8"/>
      <name val="Calibri"/>
    </font>
    <font>
      <sz val="11"/>
      <color indexed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bottom"/>
    </xf>
    <xf numFmtId="49" fontId="2" fillId="2" borderId="2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59" fontId="4" fillId="2" borderId="3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59" fontId="4" fillId="2" borderId="1" applyNumberFormat="1" applyFont="1" applyFill="1" applyBorder="1" applyAlignment="1" applyProtection="0">
      <alignment vertical="bottom"/>
    </xf>
    <xf numFmtId="59" fontId="4" fillId="2" borderId="4" applyNumberFormat="1" applyFont="1" applyFill="1" applyBorder="1" applyAlignment="1" applyProtection="0">
      <alignment vertical="bottom"/>
    </xf>
    <xf numFmtId="59" fontId="4" fillId="2" borderId="5" applyNumberFormat="1" applyFont="1" applyFill="1" applyBorder="1" applyAlignment="1" applyProtection="0">
      <alignment vertical="bottom"/>
    </xf>
    <xf numFmtId="59" fontId="4" fillId="2" borderId="6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59" fontId="4" fillId="2" borderId="8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2" fillId="2" borderId="9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horizontal="center" vertical="bottom"/>
    </xf>
    <xf numFmtId="60" fontId="4" fillId="2" borderId="3" applyNumberFormat="1" applyFont="1" applyFill="1" applyBorder="1" applyAlignment="1" applyProtection="0">
      <alignment vertical="bottom"/>
    </xf>
    <xf numFmtId="60" fontId="4" fillId="2" borderId="1" applyNumberFormat="1" applyFont="1" applyFill="1" applyBorder="1" applyAlignment="1" applyProtection="0">
      <alignment vertical="bottom"/>
    </xf>
    <xf numFmtId="60" fontId="4" fillId="2" borderId="4" applyNumberFormat="1" applyFont="1" applyFill="1" applyBorder="1" applyAlignment="1" applyProtection="0">
      <alignment vertical="bottom"/>
    </xf>
    <xf numFmtId="60" fontId="4" fillId="2" borderId="6" applyNumberFormat="1" applyFont="1" applyFill="1" applyBorder="1" applyAlignment="1" applyProtection="0">
      <alignment vertical="bottom"/>
    </xf>
    <xf numFmtId="60" fontId="4" fillId="2" borderId="5" applyNumberFormat="1" applyFont="1" applyFill="1" applyBorder="1" applyAlignment="1" applyProtection="0">
      <alignment vertical="bottom"/>
    </xf>
    <xf numFmtId="60" fontId="0" fillId="2" borderId="7" applyNumberFormat="1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8" fillId="3" borderId="12" applyNumberFormat="0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9" borderId="1" applyNumberFormat="0" applyFont="1" applyFill="0" applyBorder="1" applyAlignment="1" applyProtection="0">
      <alignment vertical="bottom"/>
    </xf>
    <xf numFmtId="61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0" borderId="1" applyNumberFormat="1" applyFont="1" applyFill="0" applyBorder="1" applyAlignment="1" applyProtection="0">
      <alignment vertical="bottom"/>
    </xf>
    <xf numFmtId="0" fontId="11" borderId="1" applyNumberFormat="0" applyFont="1" applyFill="0" applyBorder="1" applyAlignment="1" applyProtection="0">
      <alignment vertical="bottom"/>
    </xf>
    <xf numFmtId="61" fontId="0" borderId="15" applyNumberFormat="1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61" fontId="10" fillId="4" borderId="16" applyNumberFormat="1" applyFont="1" applyFill="1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2" borderId="1" applyNumberFormat="1" applyFont="1" applyFill="0" applyBorder="1" applyAlignment="1" applyProtection="0">
      <alignment vertical="bottom"/>
    </xf>
    <xf numFmtId="14" fontId="0" borderId="1" applyNumberFormat="1" applyFont="1" applyFill="0" applyBorder="1" applyAlignment="1" applyProtection="0">
      <alignment vertical="bottom"/>
    </xf>
    <xf numFmtId="1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ffff00"/>
      <rgbColor rgb="ffe2eed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78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1" customWidth="1"/>
    <col min="7" max="7" width="34" style="1" customWidth="1"/>
    <col min="8" max="8" width="8.67188" style="1" customWidth="1"/>
    <col min="9" max="9" width="2.35156" style="1" customWidth="1"/>
    <col min="10" max="10" width="8.85156" style="1" customWidth="1"/>
    <col min="11" max="16384" width="8.85156" style="1" customWidth="1"/>
  </cols>
  <sheetData>
    <row r="1" ht="15" customHeight="1">
      <c r="A1" s="2"/>
      <c r="B1" s="2"/>
      <c r="C1" s="2"/>
      <c r="D1" s="2"/>
      <c r="E1" s="2"/>
      <c r="F1" s="2"/>
      <c r="G1" s="2"/>
      <c r="H1" t="s" s="3">
        <v>0</v>
      </c>
      <c r="I1" s="4"/>
      <c r="J1" t="s" s="3">
        <v>1</v>
      </c>
    </row>
    <row r="2" ht="15" customHeight="1">
      <c r="A2" t="s" s="4">
        <v>2</v>
      </c>
      <c r="B2" s="4"/>
      <c r="C2" s="4"/>
      <c r="D2" s="4"/>
      <c r="E2" s="4"/>
      <c r="F2" s="4"/>
      <c r="G2" s="4"/>
      <c r="H2" s="5"/>
      <c r="I2" s="6"/>
      <c r="J2" s="5"/>
    </row>
    <row r="3" ht="14.5" customHeight="1">
      <c r="A3" s="4"/>
      <c r="B3" t="s" s="4">
        <v>3</v>
      </c>
      <c r="C3" s="4"/>
      <c r="D3" s="4"/>
      <c r="E3" s="4"/>
      <c r="F3" s="4"/>
      <c r="G3" s="4"/>
      <c r="H3" s="7"/>
      <c r="I3" s="6"/>
      <c r="J3" s="7"/>
    </row>
    <row r="4" ht="14.5" customHeight="1">
      <c r="A4" s="4"/>
      <c r="B4" s="4"/>
      <c r="C4" t="s" s="4">
        <v>4</v>
      </c>
      <c r="D4" s="4"/>
      <c r="E4" s="4"/>
      <c r="F4" s="4"/>
      <c r="G4" s="4"/>
      <c r="H4" s="7"/>
      <c r="I4" s="6"/>
      <c r="J4" s="7"/>
    </row>
    <row r="5" ht="14.5" customHeight="1">
      <c r="A5" s="4"/>
      <c r="B5" s="4"/>
      <c r="C5" s="4"/>
      <c r="D5" t="s" s="4">
        <v>5</v>
      </c>
      <c r="E5" s="4"/>
      <c r="F5" s="4"/>
      <c r="G5" s="4"/>
      <c r="H5" s="7"/>
      <c r="I5" s="6"/>
      <c r="J5" s="7"/>
    </row>
    <row r="6" ht="14.5" customHeight="1">
      <c r="A6" s="4"/>
      <c r="B6" s="4"/>
      <c r="C6" s="4"/>
      <c r="D6" s="4"/>
      <c r="E6" t="s" s="4">
        <v>6</v>
      </c>
      <c r="F6" s="4"/>
      <c r="G6" s="4"/>
      <c r="H6" s="7">
        <v>162748.11</v>
      </c>
      <c r="I6" s="6"/>
      <c r="J6" s="7">
        <v>151632.23</v>
      </c>
    </row>
    <row r="7" ht="14.5" customHeight="1">
      <c r="A7" s="4"/>
      <c r="B7" s="4"/>
      <c r="C7" s="4"/>
      <c r="D7" s="4"/>
      <c r="E7" t="s" s="4">
        <v>7</v>
      </c>
      <c r="F7" s="4"/>
      <c r="G7" s="4"/>
      <c r="H7" s="7">
        <v>0.33</v>
      </c>
      <c r="I7" s="6"/>
      <c r="J7" s="7">
        <v>0.33</v>
      </c>
    </row>
    <row r="8" ht="14.5" customHeight="1">
      <c r="A8" s="4"/>
      <c r="B8" s="4"/>
      <c r="C8" s="4"/>
      <c r="D8" s="4"/>
      <c r="E8" t="s" s="4">
        <v>8</v>
      </c>
      <c r="F8" s="4"/>
      <c r="G8" s="4"/>
      <c r="H8" s="7"/>
      <c r="I8" s="6"/>
      <c r="J8" s="7"/>
    </row>
    <row r="9" ht="14.5" customHeight="1">
      <c r="A9" s="4"/>
      <c r="B9" s="4"/>
      <c r="C9" s="4"/>
      <c r="D9" s="4"/>
      <c r="E9" s="4"/>
      <c r="F9" t="s" s="4">
        <v>9</v>
      </c>
      <c r="G9" s="4"/>
      <c r="H9" s="7">
        <v>16534.52</v>
      </c>
      <c r="I9" s="6"/>
      <c r="J9" s="7">
        <v>16543.19</v>
      </c>
    </row>
    <row r="10" ht="15" customHeight="1">
      <c r="A10" s="4"/>
      <c r="B10" s="4"/>
      <c r="C10" s="4"/>
      <c r="D10" s="4"/>
      <c r="E10" s="4"/>
      <c r="F10" t="s" s="4">
        <v>10</v>
      </c>
      <c r="G10" s="4"/>
      <c r="H10" s="8">
        <v>33165.46</v>
      </c>
      <c r="I10" s="6"/>
      <c r="J10" s="8">
        <v>33172.71</v>
      </c>
    </row>
    <row r="11" ht="15" customHeight="1">
      <c r="A11" s="4"/>
      <c r="B11" s="4"/>
      <c r="C11" s="4"/>
      <c r="D11" s="4"/>
      <c r="E11" t="s" s="4">
        <v>11</v>
      </c>
      <c r="F11" s="4"/>
      <c r="G11" s="4"/>
      <c r="H11" s="9">
        <f>ROUND(SUM(H8:H10),5)</f>
        <v>49699.98</v>
      </c>
      <c r="I11" s="6"/>
      <c r="J11" s="9">
        <f>ROUND(SUM(J8:J10),5)</f>
        <v>49715.9</v>
      </c>
    </row>
    <row r="12" ht="15" customHeight="1">
      <c r="A12" s="4"/>
      <c r="B12" s="4"/>
      <c r="C12" s="4"/>
      <c r="D12" t="s" s="4">
        <v>12</v>
      </c>
      <c r="E12" s="4"/>
      <c r="F12" s="4"/>
      <c r="G12" s="4"/>
      <c r="H12" s="9">
        <f>ROUND(SUM(H5:H7)+H11,5)</f>
        <v>212448.42</v>
      </c>
      <c r="I12" s="6"/>
      <c r="J12" s="9">
        <f>ROUND(SUM(J5:J7)+J11,5)</f>
        <v>201348.46</v>
      </c>
    </row>
    <row r="13" ht="14.5" customHeight="1">
      <c r="A13" s="4"/>
      <c r="B13" s="4"/>
      <c r="C13" t="s" s="4">
        <v>13</v>
      </c>
      <c r="D13" s="4"/>
      <c r="E13" s="4"/>
      <c r="F13" s="4"/>
      <c r="G13" s="4"/>
      <c r="H13" s="10">
        <f>ROUND(H4+H12,5)</f>
        <v>212448.42</v>
      </c>
      <c r="I13" s="6"/>
      <c r="J13" s="10">
        <f>ROUND(J4+J12,5)</f>
        <v>201348.46</v>
      </c>
    </row>
    <row r="14" ht="14.5" customHeight="1">
      <c r="A14" s="4"/>
      <c r="B14" s="4"/>
      <c r="C14" t="s" s="4">
        <v>14</v>
      </c>
      <c r="D14" s="4"/>
      <c r="E14" s="4"/>
      <c r="F14" s="4"/>
      <c r="G14" s="4"/>
      <c r="H14" s="7"/>
      <c r="I14" s="6"/>
      <c r="J14" s="7"/>
    </row>
    <row r="15" ht="14.5" customHeight="1">
      <c r="A15" s="4"/>
      <c r="B15" s="4"/>
      <c r="C15" s="4"/>
      <c r="D15" t="s" s="4">
        <v>15</v>
      </c>
      <c r="E15" s="4"/>
      <c r="F15" s="4"/>
      <c r="G15" s="4"/>
      <c r="H15" s="7">
        <v>138447.15</v>
      </c>
      <c r="I15" s="6"/>
      <c r="J15" s="7">
        <v>138447.15</v>
      </c>
    </row>
    <row r="16" ht="14.5" customHeight="1">
      <c r="A16" s="4"/>
      <c r="B16" s="4"/>
      <c r="C16" s="4"/>
      <c r="D16" t="s" s="4">
        <v>16</v>
      </c>
      <c r="E16" s="4"/>
      <c r="F16" s="4"/>
      <c r="G16" s="4"/>
      <c r="H16" s="7">
        <v>10850</v>
      </c>
      <c r="I16" s="6"/>
      <c r="J16" s="7">
        <v>12850</v>
      </c>
    </row>
    <row r="17" ht="15" customHeight="1">
      <c r="A17" s="4"/>
      <c r="B17" s="4"/>
      <c r="C17" s="4"/>
      <c r="D17" t="s" s="4">
        <v>17</v>
      </c>
      <c r="E17" s="4"/>
      <c r="F17" s="4"/>
      <c r="G17" s="4"/>
      <c r="H17" s="8">
        <v>33939.5</v>
      </c>
      <c r="I17" s="6"/>
      <c r="J17" s="8">
        <v>12796</v>
      </c>
    </row>
    <row r="18" ht="14.5" customHeight="1">
      <c r="A18" s="4"/>
      <c r="B18" s="4"/>
      <c r="C18" t="s" s="4">
        <v>18</v>
      </c>
      <c r="D18" s="4"/>
      <c r="E18" s="4"/>
      <c r="F18" s="4"/>
      <c r="G18" s="4"/>
      <c r="H18" s="10">
        <f>ROUND(SUM(H14:H17),5)</f>
        <v>183236.65</v>
      </c>
      <c r="I18" s="6"/>
      <c r="J18" s="10">
        <f>ROUND(SUM(J14:J17),5)</f>
        <v>164093.15</v>
      </c>
    </row>
    <row r="19" ht="14.5" customHeight="1">
      <c r="A19" s="4"/>
      <c r="B19" s="4"/>
      <c r="C19" t="s" s="4">
        <v>19</v>
      </c>
      <c r="D19" s="4"/>
      <c r="E19" s="4"/>
      <c r="F19" s="4"/>
      <c r="G19" s="4"/>
      <c r="H19" s="7"/>
      <c r="I19" s="6"/>
      <c r="J19" s="7"/>
    </row>
    <row r="20" ht="14.5" customHeight="1">
      <c r="A20" s="4"/>
      <c r="B20" s="4"/>
      <c r="C20" s="4"/>
      <c r="D20" t="s" s="4">
        <v>20</v>
      </c>
      <c r="E20" s="4"/>
      <c r="F20" s="4"/>
      <c r="G20" s="4"/>
      <c r="H20" s="7">
        <v>2840.4</v>
      </c>
      <c r="I20" s="6"/>
      <c r="J20" s="7">
        <v>2827.25</v>
      </c>
    </row>
    <row r="21" ht="14.5" customHeight="1">
      <c r="A21" s="4"/>
      <c r="B21" s="4"/>
      <c r="C21" s="4"/>
      <c r="D21" t="s" s="4">
        <v>21</v>
      </c>
      <c r="E21" s="4"/>
      <c r="F21" s="4"/>
      <c r="G21" s="4"/>
      <c r="H21" s="7"/>
      <c r="I21" s="6"/>
      <c r="J21" s="7"/>
    </row>
    <row r="22" ht="14.5" customHeight="1">
      <c r="A22" s="4"/>
      <c r="B22" s="4"/>
      <c r="C22" s="4"/>
      <c r="D22" s="4"/>
      <c r="E22" t="s" s="4">
        <v>22</v>
      </c>
      <c r="F22" s="4"/>
      <c r="G22" s="4"/>
      <c r="H22" s="7">
        <v>24973.98</v>
      </c>
      <c r="I22" s="6"/>
      <c r="J22" s="7">
        <v>46105.51</v>
      </c>
    </row>
    <row r="23" ht="15" customHeight="1">
      <c r="A23" s="4"/>
      <c r="B23" s="4"/>
      <c r="C23" s="4"/>
      <c r="D23" s="4"/>
      <c r="E23" t="s" s="4">
        <v>23</v>
      </c>
      <c r="F23" s="4"/>
      <c r="G23" s="4"/>
      <c r="H23" s="8">
        <v>3709.71</v>
      </c>
      <c r="I23" s="6"/>
      <c r="J23" s="8">
        <v>3083.34</v>
      </c>
    </row>
    <row r="24" ht="14.5" customHeight="1">
      <c r="A24" s="4"/>
      <c r="B24" s="4"/>
      <c r="C24" s="4"/>
      <c r="D24" t="s" s="4">
        <v>24</v>
      </c>
      <c r="E24" s="4"/>
      <c r="F24" s="4"/>
      <c r="G24" s="4"/>
      <c r="H24" s="10">
        <f>ROUND(SUM(H21:H23),5)</f>
        <v>28683.69</v>
      </c>
      <c r="I24" s="6"/>
      <c r="J24" s="10">
        <f>ROUND(SUM(J21:J23),5)</f>
        <v>49188.85</v>
      </c>
    </row>
    <row r="25" ht="14.5" customHeight="1">
      <c r="A25" s="4"/>
      <c r="B25" s="4"/>
      <c r="C25" s="4"/>
      <c r="D25" t="s" s="4">
        <v>25</v>
      </c>
      <c r="E25" s="4"/>
      <c r="F25" s="4"/>
      <c r="G25" s="4"/>
      <c r="H25" s="7">
        <v>4324.05</v>
      </c>
      <c r="I25" s="6"/>
      <c r="J25" s="7">
        <v>11951.52</v>
      </c>
    </row>
    <row r="26" ht="15" customHeight="1">
      <c r="A26" s="4"/>
      <c r="B26" s="4"/>
      <c r="C26" s="4"/>
      <c r="D26" t="s" s="4">
        <v>26</v>
      </c>
      <c r="E26" s="4"/>
      <c r="F26" s="4"/>
      <c r="G26" s="4"/>
      <c r="H26" s="8">
        <v>19659.81</v>
      </c>
      <c r="I26" s="6"/>
      <c r="J26" s="8">
        <v>18335.98</v>
      </c>
    </row>
    <row r="27" ht="15" customHeight="1">
      <c r="A27" s="4"/>
      <c r="B27" s="4"/>
      <c r="C27" t="s" s="4">
        <v>27</v>
      </c>
      <c r="D27" s="4"/>
      <c r="E27" s="4"/>
      <c r="F27" s="4"/>
      <c r="G27" s="4"/>
      <c r="H27" s="9">
        <f>ROUND(SUM(H19:H20)+SUM(H24:H26),5)</f>
        <v>55507.95</v>
      </c>
      <c r="I27" s="6"/>
      <c r="J27" s="9">
        <f>ROUND(SUM(J19:J20)+SUM(J24:J26),5)</f>
        <v>82303.600000000006</v>
      </c>
    </row>
    <row r="28" ht="14.5" customHeight="1">
      <c r="A28" s="4"/>
      <c r="B28" t="s" s="4">
        <v>28</v>
      </c>
      <c r="C28" s="4"/>
      <c r="D28" s="4"/>
      <c r="E28" s="4"/>
      <c r="F28" s="4"/>
      <c r="G28" s="4"/>
      <c r="H28" s="10">
        <f>ROUND(H3+H13+H18+H27,5)</f>
        <v>451193.02</v>
      </c>
      <c r="I28" s="6"/>
      <c r="J28" s="10">
        <f>ROUND(J3+J13+J18+J27,5)</f>
        <v>447745.21</v>
      </c>
    </row>
    <row r="29" ht="14.5" customHeight="1">
      <c r="A29" s="4"/>
      <c r="B29" t="s" s="4">
        <v>29</v>
      </c>
      <c r="C29" s="4"/>
      <c r="D29" s="4"/>
      <c r="E29" s="4"/>
      <c r="F29" s="4"/>
      <c r="G29" s="4"/>
      <c r="H29" s="7"/>
      <c r="I29" s="6"/>
      <c r="J29" s="7"/>
    </row>
    <row r="30" ht="14.5" customHeight="1">
      <c r="A30" s="4"/>
      <c r="B30" s="4"/>
      <c r="C30" t="s" s="4">
        <v>30</v>
      </c>
      <c r="D30" s="4"/>
      <c r="E30" s="4"/>
      <c r="F30" s="4"/>
      <c r="G30" s="4"/>
      <c r="H30" s="7">
        <v>3807</v>
      </c>
      <c r="I30" s="6"/>
      <c r="J30" s="7">
        <v>3807</v>
      </c>
    </row>
    <row r="31" ht="15" customHeight="1">
      <c r="A31" s="4"/>
      <c r="B31" s="4"/>
      <c r="C31" t="s" s="4">
        <v>31</v>
      </c>
      <c r="D31" s="4"/>
      <c r="E31" s="4"/>
      <c r="F31" s="4"/>
      <c r="G31" s="4"/>
      <c r="H31" s="8">
        <v>-3807</v>
      </c>
      <c r="I31" s="6"/>
      <c r="J31" s="8">
        <v>-3807</v>
      </c>
    </row>
    <row r="32" ht="14.5" customHeight="1">
      <c r="A32" s="4"/>
      <c r="B32" t="s" s="4">
        <v>32</v>
      </c>
      <c r="C32" s="4"/>
      <c r="D32" s="4"/>
      <c r="E32" s="4"/>
      <c r="F32" s="4"/>
      <c r="G32" s="4"/>
      <c r="H32" s="10">
        <f>ROUND(SUM(H29:H31),5)</f>
        <v>0</v>
      </c>
      <c r="I32" s="6"/>
      <c r="J32" s="10">
        <f>ROUND(SUM(J29:J31),5)</f>
        <v>0</v>
      </c>
    </row>
    <row r="33" ht="14.5" customHeight="1">
      <c r="A33" s="4"/>
      <c r="B33" t="s" s="4">
        <v>33</v>
      </c>
      <c r="C33" s="4"/>
      <c r="D33" s="4"/>
      <c r="E33" s="4"/>
      <c r="F33" s="4"/>
      <c r="G33" s="4"/>
      <c r="H33" s="7"/>
      <c r="I33" s="6"/>
      <c r="J33" s="7"/>
    </row>
    <row r="34" ht="15" customHeight="1">
      <c r="A34" s="4"/>
      <c r="B34" s="4"/>
      <c r="C34" t="s" s="4">
        <v>34</v>
      </c>
      <c r="D34" s="4"/>
      <c r="E34" s="4"/>
      <c r="F34" s="4"/>
      <c r="G34" s="4"/>
      <c r="H34" s="8">
        <v>2698.25</v>
      </c>
      <c r="I34" s="6"/>
      <c r="J34" s="8">
        <v>2698.25</v>
      </c>
    </row>
    <row r="35" ht="15" customHeight="1">
      <c r="A35" s="4"/>
      <c r="B35" t="s" s="4">
        <v>35</v>
      </c>
      <c r="C35" s="4"/>
      <c r="D35" s="4"/>
      <c r="E35" s="4"/>
      <c r="F35" s="4"/>
      <c r="G35" s="4"/>
      <c r="H35" s="9">
        <f>ROUND(SUM(H33:H34),5)</f>
        <v>2698.25</v>
      </c>
      <c r="I35" s="6"/>
      <c r="J35" s="9">
        <f>ROUND(SUM(J33:J34),5)</f>
        <v>2698.25</v>
      </c>
    </row>
    <row r="36" ht="11" customHeight="1">
      <c r="A36" t="s" s="4">
        <v>36</v>
      </c>
      <c r="B36" s="4"/>
      <c r="C36" s="4"/>
      <c r="D36" s="4"/>
      <c r="E36" s="4"/>
      <c r="F36" s="4"/>
      <c r="G36" s="4"/>
      <c r="H36" s="11">
        <f>ROUND(H2+H28+H32+H35,5)</f>
        <v>453891.27</v>
      </c>
      <c r="I36" s="4"/>
      <c r="J36" s="11">
        <f>ROUND(J2+J28+J32+J35,5)</f>
        <v>450443.46</v>
      </c>
    </row>
    <row r="37" ht="15" customHeight="1">
      <c r="A37" t="s" s="4">
        <v>37</v>
      </c>
      <c r="B37" s="4"/>
      <c r="C37" s="4"/>
      <c r="D37" s="4"/>
      <c r="E37" s="4"/>
      <c r="F37" s="4"/>
      <c r="G37" s="4"/>
      <c r="H37" s="12"/>
      <c r="I37" s="6"/>
      <c r="J37" s="12"/>
    </row>
    <row r="38" ht="14.5" customHeight="1">
      <c r="A38" s="4"/>
      <c r="B38" t="s" s="4">
        <v>38</v>
      </c>
      <c r="C38" s="4"/>
      <c r="D38" s="4"/>
      <c r="E38" s="4"/>
      <c r="F38" s="4"/>
      <c r="G38" s="4"/>
      <c r="H38" s="7"/>
      <c r="I38" s="6"/>
      <c r="J38" s="7"/>
    </row>
    <row r="39" ht="14.5" customHeight="1">
      <c r="A39" s="4"/>
      <c r="B39" s="4"/>
      <c r="C39" t="s" s="4">
        <v>39</v>
      </c>
      <c r="D39" s="4"/>
      <c r="E39" s="4"/>
      <c r="F39" s="4"/>
      <c r="G39" s="4"/>
      <c r="H39" s="7"/>
      <c r="I39" s="6"/>
      <c r="J39" s="7"/>
    </row>
    <row r="40" ht="14.5" customHeight="1">
      <c r="A40" s="4"/>
      <c r="B40" s="4"/>
      <c r="C40" s="4"/>
      <c r="D40" t="s" s="4">
        <v>40</v>
      </c>
      <c r="E40" s="4"/>
      <c r="F40" s="4"/>
      <c r="G40" s="4"/>
      <c r="H40" s="7"/>
      <c r="I40" s="6"/>
      <c r="J40" s="7"/>
    </row>
    <row r="41" ht="15" customHeight="1">
      <c r="A41" s="4"/>
      <c r="B41" s="4"/>
      <c r="C41" s="4"/>
      <c r="D41" s="4"/>
      <c r="E41" t="s" s="4">
        <v>41</v>
      </c>
      <c r="F41" s="4"/>
      <c r="G41" s="4"/>
      <c r="H41" s="8">
        <v>18147.04</v>
      </c>
      <c r="I41" s="6"/>
      <c r="J41" s="8">
        <v>19205.63</v>
      </c>
    </row>
    <row r="42" ht="14.5" customHeight="1">
      <c r="A42" s="4"/>
      <c r="B42" s="4"/>
      <c r="C42" s="4"/>
      <c r="D42" t="s" s="4">
        <v>42</v>
      </c>
      <c r="E42" s="4"/>
      <c r="F42" s="4"/>
      <c r="G42" s="4"/>
      <c r="H42" s="10">
        <f>ROUND(SUM(H40:H41),5)</f>
        <v>18147.04</v>
      </c>
      <c r="I42" s="6"/>
      <c r="J42" s="10">
        <f>ROUND(SUM(J40:J41),5)</f>
        <v>19205.63</v>
      </c>
    </row>
    <row r="43" ht="14.5" customHeight="1">
      <c r="A43" s="4"/>
      <c r="B43" s="4"/>
      <c r="C43" s="4"/>
      <c r="D43" t="s" s="4">
        <v>43</v>
      </c>
      <c r="E43" s="4"/>
      <c r="F43" s="4"/>
      <c r="G43" s="4"/>
      <c r="H43" s="7"/>
      <c r="I43" s="6"/>
      <c r="J43" s="7"/>
    </row>
    <row r="44" ht="14.5" customHeight="1">
      <c r="A44" s="4"/>
      <c r="B44" s="4"/>
      <c r="C44" s="4"/>
      <c r="D44" s="4"/>
      <c r="E44" t="s" s="4">
        <v>44</v>
      </c>
      <c r="F44" s="4"/>
      <c r="G44" s="4"/>
      <c r="H44" s="7"/>
      <c r="I44" s="6"/>
      <c r="J44" s="7"/>
    </row>
    <row r="45" ht="14.5" customHeight="1">
      <c r="A45" s="4"/>
      <c r="B45" s="4"/>
      <c r="C45" s="4"/>
      <c r="D45" s="4"/>
      <c r="E45" s="4"/>
      <c r="F45" t="s" s="4">
        <v>45</v>
      </c>
      <c r="G45" s="4"/>
      <c r="H45" s="7"/>
      <c r="I45" s="6"/>
      <c r="J45" s="7"/>
    </row>
    <row r="46" ht="14.5" customHeight="1">
      <c r="A46" s="4"/>
      <c r="B46" s="4"/>
      <c r="C46" s="4"/>
      <c r="D46" s="4"/>
      <c r="E46" s="4"/>
      <c r="F46" s="4"/>
      <c r="G46" t="s" s="4">
        <v>46</v>
      </c>
      <c r="H46" s="7">
        <v>2690.75</v>
      </c>
      <c r="I46" s="6"/>
      <c r="J46" s="7">
        <v>2038.35</v>
      </c>
    </row>
    <row r="47" ht="15" customHeight="1">
      <c r="A47" s="4"/>
      <c r="B47" s="4"/>
      <c r="C47" s="4"/>
      <c r="D47" s="4"/>
      <c r="E47" s="4"/>
      <c r="F47" s="4"/>
      <c r="G47" t="s" s="4">
        <v>47</v>
      </c>
      <c r="H47" s="8">
        <v>241.73</v>
      </c>
      <c r="I47" s="6"/>
      <c r="J47" s="8">
        <v>1000.87</v>
      </c>
    </row>
    <row r="48" ht="15" customHeight="1">
      <c r="A48" s="4"/>
      <c r="B48" s="4"/>
      <c r="C48" s="4"/>
      <c r="D48" s="4"/>
      <c r="E48" s="4"/>
      <c r="F48" t="s" s="4">
        <v>48</v>
      </c>
      <c r="G48" s="4"/>
      <c r="H48" s="9">
        <f>ROUND(SUM(H45:H47),5)</f>
        <v>2932.48</v>
      </c>
      <c r="I48" s="6"/>
      <c r="J48" s="9">
        <f>ROUND(SUM(J45:J47),5)</f>
        <v>3039.22</v>
      </c>
    </row>
    <row r="49" ht="15" customHeight="1">
      <c r="A49" s="4"/>
      <c r="B49" s="4"/>
      <c r="C49" s="4"/>
      <c r="D49" s="4"/>
      <c r="E49" t="s" s="4">
        <v>49</v>
      </c>
      <c r="F49" s="4"/>
      <c r="G49" s="4"/>
      <c r="H49" s="9">
        <f>ROUND(H44+H48,5)</f>
        <v>2932.48</v>
      </c>
      <c r="I49" s="6"/>
      <c r="J49" s="9">
        <f>ROUND(J44+J48,5)</f>
        <v>3039.22</v>
      </c>
    </row>
    <row r="50" ht="14.5" customHeight="1">
      <c r="A50" s="4"/>
      <c r="B50" s="4"/>
      <c r="C50" s="4"/>
      <c r="D50" t="s" s="4">
        <v>50</v>
      </c>
      <c r="E50" s="4"/>
      <c r="F50" s="4"/>
      <c r="G50" s="4"/>
      <c r="H50" s="10">
        <f>ROUND(H43+H49,5)</f>
        <v>2932.48</v>
      </c>
      <c r="I50" s="6"/>
      <c r="J50" s="10">
        <f>ROUND(J43+J49,5)</f>
        <v>3039.22</v>
      </c>
    </row>
    <row r="51" ht="14.5" customHeight="1">
      <c r="A51" s="4"/>
      <c r="B51" s="4"/>
      <c r="C51" s="4"/>
      <c r="D51" t="s" s="4">
        <v>51</v>
      </c>
      <c r="E51" s="4"/>
      <c r="F51" s="4"/>
      <c r="G51" s="4"/>
      <c r="H51" s="7"/>
      <c r="I51" s="6"/>
      <c r="J51" s="7"/>
    </row>
    <row r="52" ht="14.5" customHeight="1">
      <c r="A52" s="4"/>
      <c r="B52" s="4"/>
      <c r="C52" s="4"/>
      <c r="D52" s="4"/>
      <c r="E52" t="s" s="4">
        <v>52</v>
      </c>
      <c r="F52" s="4"/>
      <c r="G52" s="4"/>
      <c r="H52" s="7"/>
      <c r="I52" s="6"/>
      <c r="J52" s="7"/>
    </row>
    <row r="53" ht="14.5" customHeight="1">
      <c r="A53" s="4"/>
      <c r="B53" s="4"/>
      <c r="C53" s="4"/>
      <c r="D53" s="4"/>
      <c r="E53" s="4"/>
      <c r="F53" t="s" s="4">
        <v>53</v>
      </c>
      <c r="G53" s="4"/>
      <c r="H53" s="7">
        <v>3286.01</v>
      </c>
      <c r="I53" s="6"/>
      <c r="J53" s="7">
        <v>3446.01</v>
      </c>
    </row>
    <row r="54" ht="14.5" customHeight="1">
      <c r="A54" s="4"/>
      <c r="B54" s="4"/>
      <c r="C54" s="4"/>
      <c r="D54" s="4"/>
      <c r="E54" s="4"/>
      <c r="F54" t="s" s="4">
        <v>54</v>
      </c>
      <c r="G54" s="4"/>
      <c r="H54" s="7">
        <v>1040</v>
      </c>
      <c r="I54" s="6"/>
      <c r="J54" s="7">
        <v>1060</v>
      </c>
    </row>
    <row r="55" ht="15" customHeight="1">
      <c r="A55" s="4"/>
      <c r="B55" s="4"/>
      <c r="C55" s="4"/>
      <c r="D55" s="4"/>
      <c r="E55" s="4"/>
      <c r="F55" t="s" s="4">
        <v>55</v>
      </c>
      <c r="G55" s="4"/>
      <c r="H55" s="8">
        <v>4772.38</v>
      </c>
      <c r="I55" s="6"/>
      <c r="J55" s="8">
        <v>4912.38</v>
      </c>
    </row>
    <row r="56" ht="14.5" customHeight="1">
      <c r="A56" s="4"/>
      <c r="B56" s="4"/>
      <c r="C56" s="4"/>
      <c r="D56" s="4"/>
      <c r="E56" t="s" s="4">
        <v>56</v>
      </c>
      <c r="F56" s="4"/>
      <c r="G56" s="4"/>
      <c r="H56" s="10">
        <f>ROUND(SUM(H52:H55),5)</f>
        <v>9098.389999999999</v>
      </c>
      <c r="I56" s="6"/>
      <c r="J56" s="10">
        <f>ROUND(SUM(J52:J55),5)</f>
        <v>9418.389999999999</v>
      </c>
    </row>
    <row r="57" ht="14.5" customHeight="1">
      <c r="A57" s="4"/>
      <c r="B57" s="4"/>
      <c r="C57" s="4"/>
      <c r="D57" s="4"/>
      <c r="E57" t="s" s="4">
        <v>57</v>
      </c>
      <c r="F57" s="4"/>
      <c r="G57" s="4"/>
      <c r="H57" s="7"/>
      <c r="I57" s="6"/>
      <c r="J57" s="7"/>
    </row>
    <row r="58" ht="14.5" customHeight="1">
      <c r="A58" s="4"/>
      <c r="B58" s="4"/>
      <c r="C58" s="4"/>
      <c r="D58" s="4"/>
      <c r="E58" s="4"/>
      <c r="F58" t="s" s="4">
        <v>58</v>
      </c>
      <c r="G58" s="4"/>
      <c r="H58" s="7">
        <v>18060.26</v>
      </c>
      <c r="I58" s="6"/>
      <c r="J58" s="7">
        <v>19332.1</v>
      </c>
    </row>
    <row r="59" ht="15" customHeight="1">
      <c r="A59" s="4"/>
      <c r="B59" s="4"/>
      <c r="C59" s="4"/>
      <c r="D59" s="4"/>
      <c r="E59" s="4"/>
      <c r="F59" t="s" s="4">
        <v>59</v>
      </c>
      <c r="G59" s="4"/>
      <c r="H59" s="8">
        <v>0</v>
      </c>
      <c r="I59" s="6"/>
      <c r="J59" s="8">
        <v>126.18</v>
      </c>
    </row>
    <row r="60" ht="14.5" customHeight="1">
      <c r="A60" s="4"/>
      <c r="B60" s="4"/>
      <c r="C60" s="4"/>
      <c r="D60" s="4"/>
      <c r="E60" t="s" s="4">
        <v>60</v>
      </c>
      <c r="F60" s="4"/>
      <c r="G60" s="4"/>
      <c r="H60" s="10">
        <f>ROUND(SUM(H57:H59),5)</f>
        <v>18060.26</v>
      </c>
      <c r="I60" s="6"/>
      <c r="J60" s="10">
        <f>ROUND(SUM(J57:J59),5)</f>
        <v>19458.28</v>
      </c>
    </row>
    <row r="61" ht="14.5" customHeight="1">
      <c r="A61" s="4"/>
      <c r="B61" s="4"/>
      <c r="C61" s="4"/>
      <c r="D61" s="4"/>
      <c r="E61" t="s" s="4">
        <v>61</v>
      </c>
      <c r="F61" s="4"/>
      <c r="G61" s="4"/>
      <c r="H61" s="7">
        <v>8.19</v>
      </c>
      <c r="I61" s="6"/>
      <c r="J61" s="7">
        <v>22.79</v>
      </c>
    </row>
    <row r="62" ht="15" customHeight="1">
      <c r="A62" s="4"/>
      <c r="B62" s="4"/>
      <c r="C62" s="4"/>
      <c r="D62" s="4"/>
      <c r="E62" t="s" s="4">
        <v>62</v>
      </c>
      <c r="F62" s="4"/>
      <c r="G62" s="4"/>
      <c r="H62" s="8">
        <v>-149.8</v>
      </c>
      <c r="I62" s="6"/>
      <c r="J62" s="8">
        <v>-149.8</v>
      </c>
    </row>
    <row r="63" ht="15" customHeight="1">
      <c r="A63" s="4"/>
      <c r="B63" s="4"/>
      <c r="C63" s="4"/>
      <c r="D63" t="s" s="4">
        <v>63</v>
      </c>
      <c r="E63" s="4"/>
      <c r="F63" s="4"/>
      <c r="G63" s="4"/>
      <c r="H63" s="9">
        <f>ROUND(H51+H56+SUM(H60:H62),5)</f>
        <v>27017.04</v>
      </c>
      <c r="I63" s="6"/>
      <c r="J63" s="9">
        <f>ROUND(J51+J56+SUM(J60:J62),5)</f>
        <v>28749.66</v>
      </c>
    </row>
    <row r="64" ht="14.5" customHeight="1">
      <c r="A64" s="4"/>
      <c r="B64" s="4"/>
      <c r="C64" t="s" s="4">
        <v>64</v>
      </c>
      <c r="D64" s="4"/>
      <c r="E64" s="4"/>
      <c r="F64" s="4"/>
      <c r="G64" s="4"/>
      <c r="H64" s="10">
        <f>ROUND(H39+H42+H50+H63,5)</f>
        <v>48096.56</v>
      </c>
      <c r="I64" s="6"/>
      <c r="J64" s="10">
        <f>ROUND(J39+J42+J50+J63,5)</f>
        <v>50994.51</v>
      </c>
    </row>
    <row r="65" ht="14.5" customHeight="1">
      <c r="A65" s="4"/>
      <c r="B65" s="4"/>
      <c r="C65" t="s" s="4">
        <v>65</v>
      </c>
      <c r="D65" s="4"/>
      <c r="E65" s="4"/>
      <c r="F65" s="4"/>
      <c r="G65" s="4"/>
      <c r="H65" s="7"/>
      <c r="I65" s="6"/>
      <c r="J65" s="7"/>
    </row>
    <row r="66" ht="15" customHeight="1">
      <c r="A66" s="4"/>
      <c r="B66" s="4"/>
      <c r="C66" s="4"/>
      <c r="D66" t="s" s="4">
        <v>66</v>
      </c>
      <c r="E66" s="4"/>
      <c r="F66" s="4"/>
      <c r="G66" s="4"/>
      <c r="H66" s="8">
        <v>4553.17</v>
      </c>
      <c r="I66" s="6"/>
      <c r="J66" s="8">
        <v>4329.62</v>
      </c>
    </row>
    <row r="67" ht="15" customHeight="1">
      <c r="A67" s="4"/>
      <c r="B67" s="4"/>
      <c r="C67" t="s" s="4">
        <v>67</v>
      </c>
      <c r="D67" s="4"/>
      <c r="E67" s="4"/>
      <c r="F67" s="4"/>
      <c r="G67" s="4"/>
      <c r="H67" s="9">
        <f>ROUND(SUM(H65:H66),5)</f>
        <v>4553.17</v>
      </c>
      <c r="I67" s="6"/>
      <c r="J67" s="9">
        <f>ROUND(SUM(J65:J66),5)</f>
        <v>4329.62</v>
      </c>
    </row>
    <row r="68" ht="14.5" customHeight="1">
      <c r="A68" s="4"/>
      <c r="B68" t="s" s="4">
        <v>68</v>
      </c>
      <c r="C68" s="4"/>
      <c r="D68" s="4"/>
      <c r="E68" s="4"/>
      <c r="F68" s="4"/>
      <c r="G68" s="4"/>
      <c r="H68" s="10">
        <f>ROUND(H38+H64+H67,5)</f>
        <v>52649.73</v>
      </c>
      <c r="I68" s="6"/>
      <c r="J68" s="10">
        <f>ROUND(J38+J64+J67,5)</f>
        <v>55324.13</v>
      </c>
    </row>
    <row r="69" ht="14.5" customHeight="1">
      <c r="A69" s="4"/>
      <c r="B69" t="s" s="4">
        <v>69</v>
      </c>
      <c r="C69" s="4"/>
      <c r="D69" s="4"/>
      <c r="E69" s="4"/>
      <c r="F69" s="4"/>
      <c r="G69" s="4"/>
      <c r="H69" s="7"/>
      <c r="I69" s="6"/>
      <c r="J69" s="7"/>
    </row>
    <row r="70" ht="14.5" customHeight="1">
      <c r="A70" s="4"/>
      <c r="B70" s="4"/>
      <c r="C70" t="s" s="4">
        <v>70</v>
      </c>
      <c r="D70" s="4"/>
      <c r="E70" s="4"/>
      <c r="F70" s="4"/>
      <c r="G70" s="4"/>
      <c r="H70" s="7">
        <v>191014.15</v>
      </c>
      <c r="I70" s="6"/>
      <c r="J70" s="7">
        <v>191372.89</v>
      </c>
    </row>
    <row r="71" ht="14.5" customHeight="1">
      <c r="A71" s="4"/>
      <c r="B71" s="4"/>
      <c r="C71" t="s" s="4">
        <v>71</v>
      </c>
      <c r="D71" s="4"/>
      <c r="E71" s="4"/>
      <c r="F71" s="4"/>
      <c r="G71" s="4"/>
      <c r="H71" s="7"/>
      <c r="I71" s="6"/>
      <c r="J71" s="7"/>
    </row>
    <row r="72" ht="14.5" customHeight="1">
      <c r="A72" s="4"/>
      <c r="B72" s="4"/>
      <c r="C72" s="4"/>
      <c r="D72" t="s" s="4">
        <v>72</v>
      </c>
      <c r="E72" s="4"/>
      <c r="F72" s="4"/>
      <c r="G72" s="4"/>
      <c r="H72" s="7">
        <v>21353.46</v>
      </c>
      <c r="I72" s="6"/>
      <c r="J72" s="7">
        <v>21353.46</v>
      </c>
    </row>
    <row r="73" ht="14.5" customHeight="1">
      <c r="A73" s="4"/>
      <c r="B73" s="4"/>
      <c r="C73" s="4"/>
      <c r="D73" t="s" s="4">
        <v>73</v>
      </c>
      <c r="E73" s="4"/>
      <c r="F73" s="4"/>
      <c r="G73" s="4"/>
      <c r="H73" s="7">
        <v>95480.42</v>
      </c>
      <c r="I73" s="6"/>
      <c r="J73" s="7">
        <v>95480.42</v>
      </c>
    </row>
    <row r="74" ht="15" customHeight="1">
      <c r="A74" s="4"/>
      <c r="B74" s="4"/>
      <c r="C74" s="4"/>
      <c r="D74" t="s" s="4">
        <v>74</v>
      </c>
      <c r="E74" s="4"/>
      <c r="F74" s="4"/>
      <c r="G74" s="4"/>
      <c r="H74" s="8">
        <v>11159.33</v>
      </c>
      <c r="I74" s="6"/>
      <c r="J74" s="8">
        <v>10800.59</v>
      </c>
    </row>
    <row r="75" ht="14.5" customHeight="1">
      <c r="A75" s="4"/>
      <c r="B75" s="4"/>
      <c r="C75" t="s" s="4">
        <v>75</v>
      </c>
      <c r="D75" s="4"/>
      <c r="E75" s="4"/>
      <c r="F75" s="4"/>
      <c r="G75" s="4"/>
      <c r="H75" s="10">
        <f>ROUND(SUM(H71:H74),5)</f>
        <v>127993.21</v>
      </c>
      <c r="I75" s="6"/>
      <c r="J75" s="10">
        <f>ROUND(SUM(J71:J74),5)</f>
        <v>127634.47</v>
      </c>
    </row>
    <row r="76" ht="15" customHeight="1">
      <c r="A76" s="4"/>
      <c r="B76" s="4"/>
      <c r="C76" t="s" s="4">
        <v>76</v>
      </c>
      <c r="D76" s="4"/>
      <c r="E76" s="4"/>
      <c r="F76" s="4"/>
      <c r="G76" s="4"/>
      <c r="H76" s="8">
        <v>82234.179999999993</v>
      </c>
      <c r="I76" s="6"/>
      <c r="J76" s="8">
        <v>76111.97</v>
      </c>
    </row>
    <row r="77" ht="15" customHeight="1">
      <c r="A77" s="4"/>
      <c r="B77" t="s" s="4">
        <v>77</v>
      </c>
      <c r="C77" s="4"/>
      <c r="D77" s="4"/>
      <c r="E77" s="4"/>
      <c r="F77" s="4"/>
      <c r="G77" s="4"/>
      <c r="H77" s="9">
        <f>ROUND(SUM(H69:H70)+SUM(H75:H76),5)</f>
        <v>401241.54</v>
      </c>
      <c r="I77" s="6"/>
      <c r="J77" s="9">
        <f>ROUND(SUM(J69:J70)+SUM(J75:J76),5)</f>
        <v>395119.33</v>
      </c>
    </row>
    <row r="78" ht="11" customHeight="1">
      <c r="A78" t="s" s="4">
        <v>78</v>
      </c>
      <c r="B78" s="4"/>
      <c r="C78" s="4"/>
      <c r="D78" s="4"/>
      <c r="E78" s="4"/>
      <c r="F78" s="4"/>
      <c r="G78" s="4"/>
      <c r="H78" s="11">
        <f>ROUND(H37+H68+H77,5)</f>
        <v>453891.27</v>
      </c>
      <c r="I78" s="4"/>
      <c r="J78" s="11">
        <f>ROUND(J37+J68+J77,5)</f>
        <v>450443.46</v>
      </c>
    </row>
  </sheetData>
  <pageMargins left="0.7" right="0.7" top="0.75" bottom="0.75" header="0.1" footer="0.3"/>
  <pageSetup firstPageNumber="1" fitToHeight="1" fitToWidth="1" scale="100" useFirstPageNumber="0" orientation="portrait" pageOrder="downThenOver"/>
  <headerFooter>
    <oddHeader>&amp;C&amp;"Arial,Bold"&amp;10&amp;K000000 As of March 31, 2021</oddHeader>
    <oddFooter>&amp;R&amp;"Calibri,Regular"&amp;11&amp;K000000&amp;"Arial,Bold"&amp;8&amp;P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L48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13" customWidth="1"/>
    <col min="7" max="7" width="28.5" style="13" customWidth="1"/>
    <col min="8" max="8" width="8.67188" style="13" customWidth="1"/>
    <col min="9" max="9" width="2.35156" style="13" customWidth="1"/>
    <col min="10" max="10" width="7.85156" style="13" customWidth="1"/>
    <col min="11" max="11" width="2.35156" style="13" customWidth="1"/>
    <col min="12" max="12" width="8.67188" style="13" customWidth="1"/>
    <col min="13" max="16384" width="8.85156" style="13" customWidth="1"/>
  </cols>
  <sheetData>
    <row r="1" ht="15" customHeight="1">
      <c r="A1" s="2"/>
      <c r="B1" s="2"/>
      <c r="C1" s="2"/>
      <c r="D1" s="2"/>
      <c r="E1" s="2"/>
      <c r="F1" s="2"/>
      <c r="G1" s="2"/>
      <c r="H1" t="s" s="3">
        <v>79</v>
      </c>
      <c r="I1" s="4"/>
      <c r="J1" t="s" s="3">
        <v>80</v>
      </c>
      <c r="K1" s="4"/>
      <c r="L1" t="s" s="3">
        <v>81</v>
      </c>
    </row>
    <row r="2" ht="15" customHeight="1">
      <c r="A2" s="4"/>
      <c r="B2" t="s" s="4">
        <v>82</v>
      </c>
      <c r="C2" s="4"/>
      <c r="D2" s="4"/>
      <c r="E2" s="4"/>
      <c r="F2" s="4"/>
      <c r="G2" s="4"/>
      <c r="H2" s="5"/>
      <c r="I2" s="6"/>
      <c r="J2" s="5"/>
      <c r="K2" s="6"/>
      <c r="L2" s="5"/>
    </row>
    <row r="3" ht="14.5" customHeight="1">
      <c r="A3" s="4"/>
      <c r="B3" s="4"/>
      <c r="C3" s="4"/>
      <c r="D3" t="s" s="4">
        <v>83</v>
      </c>
      <c r="E3" s="4"/>
      <c r="F3" s="4"/>
      <c r="G3" s="4"/>
      <c r="H3" s="7"/>
      <c r="I3" s="6"/>
      <c r="J3" s="7"/>
      <c r="K3" s="6"/>
      <c r="L3" s="7"/>
    </row>
    <row r="4" ht="14.5" customHeight="1">
      <c r="A4" s="4"/>
      <c r="B4" s="4"/>
      <c r="C4" s="4"/>
      <c r="D4" s="4"/>
      <c r="E4" t="s" s="4">
        <v>84</v>
      </c>
      <c r="F4" s="4"/>
      <c r="G4" s="4"/>
      <c r="H4" s="7"/>
      <c r="I4" s="6"/>
      <c r="J4" s="7"/>
      <c r="K4" s="6"/>
      <c r="L4" s="7"/>
    </row>
    <row r="5" ht="14.5" customHeight="1">
      <c r="A5" s="4"/>
      <c r="B5" s="4"/>
      <c r="C5" s="4"/>
      <c r="D5" s="4"/>
      <c r="E5" s="4"/>
      <c r="F5" t="s" s="4">
        <v>85</v>
      </c>
      <c r="G5" s="4"/>
      <c r="H5" s="7">
        <v>74711</v>
      </c>
      <c r="I5" s="6"/>
      <c r="J5" s="7">
        <v>8484</v>
      </c>
      <c r="K5" s="6"/>
      <c r="L5" s="7">
        <f>ROUND(SUM(H5:J5),5)</f>
        <v>83195</v>
      </c>
    </row>
    <row r="6" ht="14.5" customHeight="1">
      <c r="A6" s="4"/>
      <c r="B6" s="4"/>
      <c r="C6" s="4"/>
      <c r="D6" s="4"/>
      <c r="E6" s="4"/>
      <c r="F6" t="s" s="4">
        <v>86</v>
      </c>
      <c r="G6" s="4"/>
      <c r="H6" s="7">
        <v>-3472</v>
      </c>
      <c r="I6" s="6"/>
      <c r="J6" s="7">
        <v>-5522</v>
      </c>
      <c r="K6" s="6"/>
      <c r="L6" s="7">
        <f>ROUND(SUM(H6:J6),5)</f>
        <v>-8994</v>
      </c>
    </row>
    <row r="7" ht="15" customHeight="1">
      <c r="A7" s="4"/>
      <c r="B7" s="4"/>
      <c r="C7" s="4"/>
      <c r="D7" s="4"/>
      <c r="E7" s="4"/>
      <c r="F7" t="s" s="4">
        <v>87</v>
      </c>
      <c r="G7" s="4"/>
      <c r="H7" s="8">
        <v>805</v>
      </c>
      <c r="I7" s="6"/>
      <c r="J7" s="8">
        <v>965</v>
      </c>
      <c r="K7" s="6"/>
      <c r="L7" s="8">
        <f>ROUND(SUM(H7:J7),5)</f>
        <v>1770</v>
      </c>
    </row>
    <row r="8" ht="14.5" customHeight="1">
      <c r="A8" s="4"/>
      <c r="B8" s="4"/>
      <c r="C8" s="4"/>
      <c r="D8" s="4"/>
      <c r="E8" t="s" s="4">
        <v>88</v>
      </c>
      <c r="F8" s="4"/>
      <c r="G8" s="4"/>
      <c r="H8" s="10">
        <f>ROUND(SUM(H4:H7),5)</f>
        <v>72044</v>
      </c>
      <c r="I8" s="6"/>
      <c r="J8" s="10">
        <f>ROUND(SUM(J4:J7),5)</f>
        <v>3927</v>
      </c>
      <c r="K8" s="6"/>
      <c r="L8" s="10">
        <f>ROUND(SUM(H8:J8),5)</f>
        <v>75971</v>
      </c>
    </row>
    <row r="9" ht="14.5" customHeight="1">
      <c r="A9" s="4"/>
      <c r="B9" s="4"/>
      <c r="C9" s="4"/>
      <c r="D9" s="4"/>
      <c r="E9" t="s" s="4">
        <v>89</v>
      </c>
      <c r="F9" s="4"/>
      <c r="G9" s="4"/>
      <c r="H9" s="7"/>
      <c r="I9" s="6"/>
      <c r="J9" s="7"/>
      <c r="K9" s="6"/>
      <c r="L9" s="7"/>
    </row>
    <row r="10" ht="14.5" customHeight="1">
      <c r="A10" s="4"/>
      <c r="B10" s="4"/>
      <c r="C10" s="4"/>
      <c r="D10" s="4"/>
      <c r="E10" s="4"/>
      <c r="F10" t="s" s="4">
        <v>90</v>
      </c>
      <c r="G10" s="4"/>
      <c r="H10" s="7">
        <v>1707.3</v>
      </c>
      <c r="I10" s="6"/>
      <c r="J10" s="7">
        <v>14591.63</v>
      </c>
      <c r="K10" s="6"/>
      <c r="L10" s="7">
        <f>ROUND(SUM(H10:J10),5)</f>
        <v>16298.93</v>
      </c>
    </row>
    <row r="11" ht="14.5" customHeight="1">
      <c r="A11" s="4"/>
      <c r="B11" s="4"/>
      <c r="C11" s="4"/>
      <c r="D11" s="4"/>
      <c r="E11" s="4"/>
      <c r="F11" t="s" s="4">
        <v>91</v>
      </c>
      <c r="G11" s="4"/>
      <c r="H11" s="7">
        <v>51.83</v>
      </c>
      <c r="I11" s="6"/>
      <c r="J11" s="7">
        <v>51.83</v>
      </c>
      <c r="K11" s="6"/>
      <c r="L11" s="7">
        <f>ROUND(SUM(H11:J11),5)</f>
        <v>103.66</v>
      </c>
    </row>
    <row r="12" ht="14.5" customHeight="1">
      <c r="A12" s="4"/>
      <c r="B12" s="4"/>
      <c r="C12" s="4"/>
      <c r="D12" s="4"/>
      <c r="E12" s="4"/>
      <c r="F12" t="s" s="4">
        <v>92</v>
      </c>
      <c r="G12" s="4"/>
      <c r="H12" s="7">
        <v>150</v>
      </c>
      <c r="I12" s="6"/>
      <c r="J12" s="7">
        <v>0</v>
      </c>
      <c r="K12" s="6"/>
      <c r="L12" s="7">
        <f>ROUND(SUM(H12:J12),5)</f>
        <v>150</v>
      </c>
    </row>
    <row r="13" ht="15" customHeight="1">
      <c r="A13" s="4"/>
      <c r="B13" s="4"/>
      <c r="C13" s="4"/>
      <c r="D13" s="4"/>
      <c r="E13" s="4"/>
      <c r="F13" t="s" s="4">
        <v>93</v>
      </c>
      <c r="G13" s="4"/>
      <c r="H13" s="8">
        <v>20000</v>
      </c>
      <c r="I13" s="6"/>
      <c r="J13" s="8">
        <v>0</v>
      </c>
      <c r="K13" s="6"/>
      <c r="L13" s="8">
        <f>ROUND(SUM(H13:J13),5)</f>
        <v>20000</v>
      </c>
    </row>
    <row r="14" ht="14.5" customHeight="1">
      <c r="A14" s="4"/>
      <c r="B14" s="4"/>
      <c r="C14" s="4"/>
      <c r="D14" s="4"/>
      <c r="E14" t="s" s="4">
        <v>94</v>
      </c>
      <c r="F14" s="4"/>
      <c r="G14" s="4"/>
      <c r="H14" s="10">
        <f>ROUND(SUM(H9:H13),5)</f>
        <v>21909.13</v>
      </c>
      <c r="I14" s="6"/>
      <c r="J14" s="10">
        <f>ROUND(SUM(J9:J13),5)</f>
        <v>14643.46</v>
      </c>
      <c r="K14" s="6"/>
      <c r="L14" s="10">
        <f>ROUND(SUM(H14:J14),5)</f>
        <v>36552.59</v>
      </c>
    </row>
    <row r="15" ht="14.5" customHeight="1">
      <c r="A15" s="4"/>
      <c r="B15" s="4"/>
      <c r="C15" s="4"/>
      <c r="D15" s="4"/>
      <c r="E15" t="s" s="4">
        <v>95</v>
      </c>
      <c r="F15" s="4"/>
      <c r="G15" s="4"/>
      <c r="H15" s="7"/>
      <c r="I15" s="6"/>
      <c r="J15" s="7"/>
      <c r="K15" s="6"/>
      <c r="L15" s="7"/>
    </row>
    <row r="16" ht="14.5" customHeight="1">
      <c r="A16" s="4"/>
      <c r="B16" s="4"/>
      <c r="C16" s="4"/>
      <c r="D16" s="4"/>
      <c r="E16" s="4"/>
      <c r="F16" t="s" s="4">
        <v>96</v>
      </c>
      <c r="G16" s="4"/>
      <c r="H16" s="7">
        <v>172.27</v>
      </c>
      <c r="I16" s="6"/>
      <c r="J16" s="7">
        <v>34.5</v>
      </c>
      <c r="K16" s="6"/>
      <c r="L16" s="7">
        <f>ROUND(SUM(H16:J16),5)</f>
        <v>206.77</v>
      </c>
    </row>
    <row r="17" ht="14.5" customHeight="1">
      <c r="A17" s="4"/>
      <c r="B17" s="4"/>
      <c r="C17" s="4"/>
      <c r="D17" s="4"/>
      <c r="E17" s="4"/>
      <c r="F17" t="s" s="4">
        <v>97</v>
      </c>
      <c r="G17" s="4"/>
      <c r="H17" s="7">
        <v>24</v>
      </c>
      <c r="I17" s="6"/>
      <c r="J17" s="7">
        <v>16</v>
      </c>
      <c r="K17" s="6"/>
      <c r="L17" s="7">
        <f>ROUND(SUM(H17:J17),5)</f>
        <v>40</v>
      </c>
    </row>
    <row r="18" ht="14.5" customHeight="1">
      <c r="A18" s="4"/>
      <c r="B18" s="4"/>
      <c r="C18" s="4"/>
      <c r="D18" s="4"/>
      <c r="E18" s="4"/>
      <c r="F18" t="s" s="4">
        <v>98</v>
      </c>
      <c r="G18" s="4"/>
      <c r="H18" s="7"/>
      <c r="I18" s="6"/>
      <c r="J18" s="7"/>
      <c r="K18" s="6"/>
      <c r="L18" s="7"/>
    </row>
    <row r="19" ht="15" customHeight="1">
      <c r="A19" s="4"/>
      <c r="B19" s="4"/>
      <c r="C19" s="4"/>
      <c r="D19" s="4"/>
      <c r="E19" s="4"/>
      <c r="F19" s="4"/>
      <c r="G19" t="s" s="4">
        <v>99</v>
      </c>
      <c r="H19" s="8">
        <v>17950</v>
      </c>
      <c r="I19" s="6"/>
      <c r="J19" s="8">
        <v>14283.97</v>
      </c>
      <c r="K19" s="6"/>
      <c r="L19" s="8">
        <f>ROUND(SUM(H19:J19),5)</f>
        <v>32233.97</v>
      </c>
    </row>
    <row r="20" ht="15" customHeight="1">
      <c r="A20" s="4"/>
      <c r="B20" s="4"/>
      <c r="C20" s="4"/>
      <c r="D20" s="4"/>
      <c r="E20" s="4"/>
      <c r="F20" t="s" s="4">
        <v>100</v>
      </c>
      <c r="G20" s="4"/>
      <c r="H20" s="9">
        <f>ROUND(SUM(H18:H19),5)</f>
        <v>17950</v>
      </c>
      <c r="I20" s="6"/>
      <c r="J20" s="9">
        <f>ROUND(SUM(J18:J19),5)</f>
        <v>14283.97</v>
      </c>
      <c r="K20" s="6"/>
      <c r="L20" s="9">
        <f>ROUND(SUM(H20:J20),5)</f>
        <v>32233.97</v>
      </c>
    </row>
    <row r="21" ht="14.5" customHeight="1">
      <c r="A21" s="4"/>
      <c r="B21" s="4"/>
      <c r="C21" s="4"/>
      <c r="D21" s="4"/>
      <c r="E21" t="s" s="4">
        <v>101</v>
      </c>
      <c r="F21" s="4"/>
      <c r="G21" s="4"/>
      <c r="H21" s="10">
        <f>ROUND(SUM(H15:H17)+H20,5)</f>
        <v>18146.27</v>
      </c>
      <c r="I21" s="6"/>
      <c r="J21" s="10">
        <f>ROUND(SUM(J15:J17)+J20,5)</f>
        <v>14334.47</v>
      </c>
      <c r="K21" s="6"/>
      <c r="L21" s="10">
        <f>ROUND(SUM(H21:J21),5)</f>
        <v>32480.74</v>
      </c>
    </row>
    <row r="22" ht="14.5" customHeight="1">
      <c r="A22" s="4"/>
      <c r="B22" s="4"/>
      <c r="C22" s="4"/>
      <c r="D22" s="4"/>
      <c r="E22" t="s" s="4">
        <v>102</v>
      </c>
      <c r="F22" s="4"/>
      <c r="G22" s="4"/>
      <c r="H22" s="7">
        <v>175</v>
      </c>
      <c r="I22" s="6"/>
      <c r="J22" s="7">
        <v>175</v>
      </c>
      <c r="K22" s="6"/>
      <c r="L22" s="7">
        <f>ROUND(SUM(H22:J22),5)</f>
        <v>350</v>
      </c>
    </row>
    <row r="23" ht="15" customHeight="1">
      <c r="A23" s="4"/>
      <c r="B23" s="4"/>
      <c r="C23" s="4"/>
      <c r="D23" s="4"/>
      <c r="E23" t="s" s="4">
        <v>103</v>
      </c>
      <c r="F23" s="4"/>
      <c r="G23" s="4"/>
      <c r="H23" s="8">
        <v>15.88</v>
      </c>
      <c r="I23" s="6"/>
      <c r="J23" s="8">
        <v>15.92</v>
      </c>
      <c r="K23" s="6"/>
      <c r="L23" s="8">
        <f>ROUND(SUM(H23:J23),5)</f>
        <v>31.8</v>
      </c>
    </row>
    <row r="24" ht="14.5" customHeight="1">
      <c r="A24" s="4"/>
      <c r="B24" s="4"/>
      <c r="C24" s="4"/>
      <c r="D24" t="s" s="4">
        <v>104</v>
      </c>
      <c r="E24" s="4"/>
      <c r="F24" s="4"/>
      <c r="G24" s="4"/>
      <c r="H24" s="10">
        <f>ROUND(H3+H8+H14+SUM(H21:H23),5)</f>
        <v>112290.28</v>
      </c>
      <c r="I24" s="6"/>
      <c r="J24" s="10">
        <f>ROUND(J3+J8+J14+SUM(J21:J23),5)</f>
        <v>33095.85</v>
      </c>
      <c r="K24" s="6"/>
      <c r="L24" s="10">
        <f>ROUND(SUM(H24:J24),5)</f>
        <v>145386.13</v>
      </c>
    </row>
    <row r="25" ht="14.5" customHeight="1">
      <c r="A25" s="4"/>
      <c r="B25" s="4"/>
      <c r="C25" s="4"/>
      <c r="D25" t="s" s="4">
        <v>105</v>
      </c>
      <c r="E25" s="4"/>
      <c r="F25" s="4"/>
      <c r="G25" s="4"/>
      <c r="H25" s="7"/>
      <c r="I25" s="6"/>
      <c r="J25" s="7"/>
      <c r="K25" s="6"/>
      <c r="L25" s="7"/>
    </row>
    <row r="26" ht="15" customHeight="1">
      <c r="A26" s="4"/>
      <c r="B26" s="4"/>
      <c r="C26" s="4"/>
      <c r="D26" s="4"/>
      <c r="E26" t="s" s="4">
        <v>106</v>
      </c>
      <c r="F26" s="4"/>
      <c r="G26" s="4"/>
      <c r="H26" s="8">
        <v>1.8</v>
      </c>
      <c r="I26" s="6"/>
      <c r="J26" s="8">
        <v>13.15</v>
      </c>
      <c r="K26" s="6"/>
      <c r="L26" s="8">
        <f>ROUND(SUM(H26:J26),5)</f>
        <v>14.95</v>
      </c>
    </row>
    <row r="27" ht="15" customHeight="1">
      <c r="A27" s="4"/>
      <c r="B27" s="4"/>
      <c r="C27" s="4"/>
      <c r="D27" t="s" s="4">
        <v>107</v>
      </c>
      <c r="E27" s="4"/>
      <c r="F27" s="4"/>
      <c r="G27" s="4"/>
      <c r="H27" s="9">
        <f>ROUND(SUM(H25:H26),5)</f>
        <v>1.8</v>
      </c>
      <c r="I27" s="6"/>
      <c r="J27" s="9">
        <f>ROUND(SUM(J25:J26),5)</f>
        <v>13.15</v>
      </c>
      <c r="K27" s="6"/>
      <c r="L27" s="9">
        <f>ROUND(SUM(H27:J27),5)</f>
        <v>14.95</v>
      </c>
    </row>
    <row r="28" ht="14.5" customHeight="1">
      <c r="A28" s="4"/>
      <c r="B28" s="4"/>
      <c r="C28" t="s" s="4">
        <v>108</v>
      </c>
      <c r="D28" s="4"/>
      <c r="E28" s="4"/>
      <c r="F28" s="4"/>
      <c r="G28" s="4"/>
      <c r="H28" s="10">
        <f>ROUND(H24-H27,5)</f>
        <v>112288.48</v>
      </c>
      <c r="I28" s="6"/>
      <c r="J28" s="10">
        <f>ROUND(J24-J27,5)</f>
        <v>33082.7</v>
      </c>
      <c r="K28" s="6"/>
      <c r="L28" s="10">
        <f>ROUND(SUM(H28:J28),5)</f>
        <v>145371.18</v>
      </c>
    </row>
    <row r="29" ht="14.5" customHeight="1">
      <c r="A29" s="4"/>
      <c r="B29" s="4"/>
      <c r="C29" s="4"/>
      <c r="D29" t="s" s="4">
        <v>109</v>
      </c>
      <c r="E29" s="4"/>
      <c r="F29" s="4"/>
      <c r="G29" s="4"/>
      <c r="H29" s="7"/>
      <c r="I29" s="6"/>
      <c r="J29" s="7"/>
      <c r="K29" s="6"/>
      <c r="L29" s="7"/>
    </row>
    <row r="30" ht="14.5" customHeight="1">
      <c r="A30" s="4"/>
      <c r="B30" s="4"/>
      <c r="C30" s="4"/>
      <c r="D30" s="4"/>
      <c r="E30" t="s" s="4">
        <v>110</v>
      </c>
      <c r="F30" s="4"/>
      <c r="G30" s="4"/>
      <c r="H30" s="7">
        <v>20771.32</v>
      </c>
      <c r="I30" s="6"/>
      <c r="J30" s="7">
        <v>25625.64</v>
      </c>
      <c r="K30" s="6"/>
      <c r="L30" s="7">
        <f>ROUND(SUM(H30:J30),5)</f>
        <v>46396.96</v>
      </c>
    </row>
    <row r="31" ht="14.5" customHeight="1">
      <c r="A31" s="4"/>
      <c r="B31" s="4"/>
      <c r="C31" s="4"/>
      <c r="D31" s="4"/>
      <c r="E31" t="s" s="4">
        <v>111</v>
      </c>
      <c r="F31" s="4"/>
      <c r="G31" s="4"/>
      <c r="H31" s="7">
        <v>1000</v>
      </c>
      <c r="I31" s="6"/>
      <c r="J31" s="7">
        <v>0</v>
      </c>
      <c r="K31" s="6"/>
      <c r="L31" s="7">
        <f>ROUND(SUM(H31:J31),5)</f>
        <v>1000</v>
      </c>
    </row>
    <row r="32" ht="14.5" customHeight="1">
      <c r="A32" s="4"/>
      <c r="B32" s="4"/>
      <c r="C32" s="4"/>
      <c r="D32" s="4"/>
      <c r="E32" t="s" s="4">
        <v>112</v>
      </c>
      <c r="F32" s="4"/>
      <c r="G32" s="4"/>
      <c r="H32" s="7">
        <v>606.71</v>
      </c>
      <c r="I32" s="6"/>
      <c r="J32" s="7">
        <v>531.2</v>
      </c>
      <c r="K32" s="6"/>
      <c r="L32" s="7">
        <f>ROUND(SUM(H32:J32),5)</f>
        <v>1137.91</v>
      </c>
    </row>
    <row r="33" ht="14.5" customHeight="1">
      <c r="A33" s="4"/>
      <c r="B33" s="4"/>
      <c r="C33" s="4"/>
      <c r="D33" s="4"/>
      <c r="E33" t="s" s="4">
        <v>113</v>
      </c>
      <c r="F33" s="4"/>
      <c r="G33" s="4"/>
      <c r="H33" s="7">
        <v>575.95</v>
      </c>
      <c r="I33" s="6"/>
      <c r="J33" s="7">
        <v>0</v>
      </c>
      <c r="K33" s="6"/>
      <c r="L33" s="7">
        <f>ROUND(SUM(H33:J33),5)</f>
        <v>575.95</v>
      </c>
    </row>
    <row r="34" ht="14.5" customHeight="1">
      <c r="A34" s="4"/>
      <c r="B34" s="4"/>
      <c r="C34" s="4"/>
      <c r="D34" s="4"/>
      <c r="E34" t="s" s="4">
        <v>114</v>
      </c>
      <c r="F34" s="4"/>
      <c r="G34" s="4"/>
      <c r="H34" s="7">
        <v>191.61</v>
      </c>
      <c r="I34" s="6"/>
      <c r="J34" s="7">
        <v>0</v>
      </c>
      <c r="K34" s="6"/>
      <c r="L34" s="7">
        <f>ROUND(SUM(H34:J34),5)</f>
        <v>191.61</v>
      </c>
    </row>
    <row r="35" ht="14.5" customHeight="1">
      <c r="A35" s="4"/>
      <c r="B35" s="4"/>
      <c r="C35" s="4"/>
      <c r="D35" s="4"/>
      <c r="E35" t="s" s="4">
        <v>115</v>
      </c>
      <c r="F35" s="4"/>
      <c r="G35" s="4"/>
      <c r="H35" s="7">
        <v>207.01</v>
      </c>
      <c r="I35" s="6"/>
      <c r="J35" s="7">
        <v>225.67</v>
      </c>
      <c r="K35" s="6"/>
      <c r="L35" s="7">
        <f>ROUND(SUM(H35:J35),5)</f>
        <v>432.68</v>
      </c>
    </row>
    <row r="36" ht="14.5" customHeight="1">
      <c r="A36" s="4"/>
      <c r="B36" s="4"/>
      <c r="C36" s="4"/>
      <c r="D36" s="4"/>
      <c r="E36" t="s" s="4">
        <v>116</v>
      </c>
      <c r="F36" s="4"/>
      <c r="G36" s="4"/>
      <c r="H36" s="7">
        <v>9.470000000000001</v>
      </c>
      <c r="I36" s="6"/>
      <c r="J36" s="7">
        <v>495.39</v>
      </c>
      <c r="K36" s="6"/>
      <c r="L36" s="7">
        <f>ROUND(SUM(H36:J36),5)</f>
        <v>504.86</v>
      </c>
    </row>
    <row r="37" ht="14.5" customHeight="1">
      <c r="A37" s="4"/>
      <c r="B37" s="4"/>
      <c r="C37" s="4"/>
      <c r="D37" s="4"/>
      <c r="E37" t="s" s="4">
        <v>117</v>
      </c>
      <c r="F37" s="4"/>
      <c r="G37" s="4"/>
      <c r="H37" s="7">
        <v>1283.11</v>
      </c>
      <c r="I37" s="6"/>
      <c r="J37" s="7">
        <v>1283.11</v>
      </c>
      <c r="K37" s="6"/>
      <c r="L37" s="7">
        <f>ROUND(SUM(H37:J37),5)</f>
        <v>2566.22</v>
      </c>
    </row>
    <row r="38" ht="14.5" customHeight="1">
      <c r="A38" s="4"/>
      <c r="B38" s="4"/>
      <c r="C38" s="4"/>
      <c r="D38" s="4"/>
      <c r="E38" t="s" s="4">
        <v>118</v>
      </c>
      <c r="F38" s="4"/>
      <c r="G38" s="4"/>
      <c r="H38" s="7">
        <v>239.38</v>
      </c>
      <c r="I38" s="6"/>
      <c r="J38" s="7">
        <v>239.38</v>
      </c>
      <c r="K38" s="6"/>
      <c r="L38" s="7">
        <f>ROUND(SUM(H38:J38),5)</f>
        <v>478.76</v>
      </c>
    </row>
    <row r="39" ht="14.5" customHeight="1">
      <c r="A39" s="4"/>
      <c r="B39" s="4"/>
      <c r="C39" s="4"/>
      <c r="D39" s="4"/>
      <c r="E39" t="s" s="4">
        <v>119</v>
      </c>
      <c r="F39" s="4"/>
      <c r="G39" s="4"/>
      <c r="H39" s="7">
        <v>48.76</v>
      </c>
      <c r="I39" s="6"/>
      <c r="J39" s="7">
        <v>413.7</v>
      </c>
      <c r="K39" s="6"/>
      <c r="L39" s="7">
        <f>ROUND(SUM(H39:J39),5)</f>
        <v>462.46</v>
      </c>
    </row>
    <row r="40" ht="14.5" customHeight="1">
      <c r="A40" s="4"/>
      <c r="B40" s="4"/>
      <c r="C40" s="4"/>
      <c r="D40" s="4"/>
      <c r="E40" t="s" s="4">
        <v>120</v>
      </c>
      <c r="F40" s="4"/>
      <c r="G40" s="4"/>
      <c r="H40" s="7">
        <v>341.48</v>
      </c>
      <c r="I40" s="6"/>
      <c r="J40" s="7">
        <v>341.48</v>
      </c>
      <c r="K40" s="6"/>
      <c r="L40" s="7">
        <f>ROUND(SUM(H40:J40),5)</f>
        <v>682.96</v>
      </c>
    </row>
    <row r="41" ht="14.5" customHeight="1">
      <c r="A41" s="4"/>
      <c r="B41" s="4"/>
      <c r="C41" s="4"/>
      <c r="D41" s="4"/>
      <c r="E41" t="s" s="4">
        <v>121</v>
      </c>
      <c r="F41" s="4"/>
      <c r="G41" s="4"/>
      <c r="H41" s="7">
        <v>0</v>
      </c>
      <c r="I41" s="6"/>
      <c r="J41" s="7">
        <v>5840</v>
      </c>
      <c r="K41" s="6"/>
      <c r="L41" s="7">
        <f>ROUND(SUM(H41:J41),5)</f>
        <v>5840</v>
      </c>
    </row>
    <row r="42" ht="14.5" customHeight="1">
      <c r="A42" s="4"/>
      <c r="B42" s="4"/>
      <c r="C42" s="4"/>
      <c r="D42" s="4"/>
      <c r="E42" t="s" s="4">
        <v>122</v>
      </c>
      <c r="F42" s="4"/>
      <c r="G42" s="4"/>
      <c r="H42" s="7">
        <v>1666.51</v>
      </c>
      <c r="I42" s="6"/>
      <c r="J42" s="7">
        <v>1305.04</v>
      </c>
      <c r="K42" s="6"/>
      <c r="L42" s="7">
        <f>ROUND(SUM(H42:J42),5)</f>
        <v>2971.55</v>
      </c>
    </row>
    <row r="43" ht="14.5" customHeight="1">
      <c r="A43" s="4"/>
      <c r="B43" s="4"/>
      <c r="C43" s="4"/>
      <c r="D43" s="4"/>
      <c r="E43" t="s" s="4">
        <v>123</v>
      </c>
      <c r="F43" s="4"/>
      <c r="G43" s="4"/>
      <c r="H43" s="7">
        <v>822.86</v>
      </c>
      <c r="I43" s="6"/>
      <c r="J43" s="7">
        <v>822.86</v>
      </c>
      <c r="K43" s="6"/>
      <c r="L43" s="7">
        <f>ROUND(SUM(H43:J43),5)</f>
        <v>1645.72</v>
      </c>
    </row>
    <row r="44" ht="14.5" customHeight="1">
      <c r="A44" s="4"/>
      <c r="B44" s="4"/>
      <c r="C44" s="4"/>
      <c r="D44" s="4"/>
      <c r="E44" t="s" s="4">
        <v>124</v>
      </c>
      <c r="F44" s="4"/>
      <c r="G44" s="4"/>
      <c r="H44" s="7">
        <v>2140.13</v>
      </c>
      <c r="I44" s="6"/>
      <c r="J44" s="7">
        <v>2081.44</v>
      </c>
      <c r="K44" s="6"/>
      <c r="L44" s="7">
        <f>ROUND(SUM(H44:J44),5)</f>
        <v>4221.57</v>
      </c>
    </row>
    <row r="45" ht="15" customHeight="1">
      <c r="A45" s="4"/>
      <c r="B45" s="4"/>
      <c r="C45" s="4"/>
      <c r="D45" s="4"/>
      <c r="E45" t="s" s="4">
        <v>125</v>
      </c>
      <c r="F45" s="4"/>
      <c r="G45" s="4"/>
      <c r="H45" s="8">
        <v>150</v>
      </c>
      <c r="I45" s="6"/>
      <c r="J45" s="8">
        <v>0</v>
      </c>
      <c r="K45" s="6"/>
      <c r="L45" s="8">
        <f>ROUND(SUM(H45:J45),5)</f>
        <v>150</v>
      </c>
    </row>
    <row r="46" ht="15" customHeight="1">
      <c r="A46" s="4"/>
      <c r="B46" s="4"/>
      <c r="C46" s="4"/>
      <c r="D46" t="s" s="4">
        <v>126</v>
      </c>
      <c r="E46" s="4"/>
      <c r="F46" s="4"/>
      <c r="G46" s="4"/>
      <c r="H46" s="9">
        <f>ROUND(SUM(H29:H45),5)</f>
        <v>30054.3</v>
      </c>
      <c r="I46" s="6"/>
      <c r="J46" s="9">
        <f>ROUND(SUM(J29:J45),5)</f>
        <v>39204.91</v>
      </c>
      <c r="K46" s="6"/>
      <c r="L46" s="9">
        <f>ROUND(SUM(H46:J46),5)</f>
        <v>69259.210000000006</v>
      </c>
    </row>
    <row r="47" ht="15" customHeight="1">
      <c r="A47" s="4"/>
      <c r="B47" t="s" s="4">
        <v>127</v>
      </c>
      <c r="C47" s="4"/>
      <c r="D47" s="4"/>
      <c r="E47" s="4"/>
      <c r="F47" s="4"/>
      <c r="G47" s="4"/>
      <c r="H47" s="9">
        <f>ROUND(H2+H28-H46,5)</f>
        <v>82234.179999999993</v>
      </c>
      <c r="I47" s="6"/>
      <c r="J47" s="9">
        <f>ROUND(J2+J28-J46,5)</f>
        <v>-6122.21</v>
      </c>
      <c r="K47" s="6"/>
      <c r="L47" s="9">
        <f>ROUND(SUM(H47:J47),5)</f>
        <v>76111.97</v>
      </c>
    </row>
    <row r="48" ht="11" customHeight="1">
      <c r="A48" t="s" s="4">
        <v>76</v>
      </c>
      <c r="B48" s="4"/>
      <c r="C48" s="4"/>
      <c r="D48" s="4"/>
      <c r="E48" s="4"/>
      <c r="F48" s="4"/>
      <c r="G48" s="4"/>
      <c r="H48" s="11">
        <f>H47</f>
        <v>82234.179999999993</v>
      </c>
      <c r="I48" s="4"/>
      <c r="J48" s="11">
        <f>J47</f>
        <v>-6122.21</v>
      </c>
      <c r="K48" s="4"/>
      <c r="L48" s="11">
        <f>ROUND(SUM(H48:J48),5)</f>
        <v>76111.97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V93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14" customWidth="1"/>
    <col min="7" max="7" width="28.5" style="14" customWidth="1"/>
    <col min="8" max="8" width="10" style="14" customWidth="1"/>
    <col min="9" max="9" width="2.35156" style="14" customWidth="1"/>
    <col min="10" max="10" width="8.67188" style="14" customWidth="1"/>
    <col min="11" max="11" width="2.35156" style="14" customWidth="1"/>
    <col min="12" max="12" width="12" style="14" customWidth="1"/>
    <col min="13" max="13" width="2.35156" style="14" customWidth="1"/>
    <col min="14" max="14" width="10.3516" style="14" customWidth="1"/>
    <col min="15" max="15" width="9.17188" style="14" customWidth="1"/>
    <col min="16" max="16" width="68.8516" style="14" customWidth="1"/>
    <col min="17" max="22" width="8.85156" style="14" customWidth="1"/>
    <col min="23" max="16384" width="8.85156" style="14" customWidth="1"/>
  </cols>
  <sheetData>
    <row r="1" ht="15" customHeight="1">
      <c r="A1" s="4"/>
      <c r="B1" s="4"/>
      <c r="C1" s="4"/>
      <c r="D1" s="4"/>
      <c r="E1" s="4"/>
      <c r="F1" s="4"/>
      <c r="G1" s="4"/>
      <c r="H1" s="15"/>
      <c r="I1" s="15"/>
      <c r="J1" s="15"/>
      <c r="K1" s="15"/>
      <c r="L1" s="15"/>
      <c r="M1" s="15"/>
      <c r="N1" s="15"/>
      <c r="O1" s="16"/>
      <c r="P1" s="17"/>
      <c r="Q1" s="17"/>
      <c r="R1" s="17"/>
      <c r="S1" s="17"/>
      <c r="T1" s="17"/>
      <c r="U1" s="17"/>
      <c r="V1" s="17"/>
    </row>
    <row r="2" ht="15.5" customHeight="1">
      <c r="A2" s="2"/>
      <c r="B2" s="2"/>
      <c r="C2" s="2"/>
      <c r="D2" s="2"/>
      <c r="E2" s="2"/>
      <c r="F2" s="2"/>
      <c r="G2" s="2"/>
      <c r="H2" t="s" s="18">
        <v>128</v>
      </c>
      <c r="I2" s="19"/>
      <c r="J2" t="s" s="18">
        <v>129</v>
      </c>
      <c r="K2" s="19"/>
      <c r="L2" t="s" s="18">
        <v>130</v>
      </c>
      <c r="M2" s="19"/>
      <c r="N2" t="s" s="18">
        <v>131</v>
      </c>
      <c r="O2" s="20"/>
      <c r="P2" s="17"/>
      <c r="Q2" s="17"/>
      <c r="R2" s="17"/>
      <c r="S2" s="17"/>
      <c r="T2" s="17"/>
      <c r="U2" s="17"/>
      <c r="V2" s="17"/>
    </row>
    <row r="3" ht="15" customHeight="1">
      <c r="A3" s="4"/>
      <c r="B3" t="s" s="4">
        <v>82</v>
      </c>
      <c r="C3" s="4"/>
      <c r="D3" s="4"/>
      <c r="E3" s="4"/>
      <c r="F3" s="4"/>
      <c r="G3" s="4"/>
      <c r="H3" s="5"/>
      <c r="I3" s="6"/>
      <c r="J3" s="5"/>
      <c r="K3" s="6"/>
      <c r="L3" s="5"/>
      <c r="M3" s="6"/>
      <c r="N3" s="21"/>
      <c r="O3" s="16"/>
      <c r="P3" s="17"/>
      <c r="Q3" s="17"/>
      <c r="R3" s="17"/>
      <c r="S3" s="17"/>
      <c r="T3" s="17"/>
      <c r="U3" s="17"/>
      <c r="V3" s="17"/>
    </row>
    <row r="4" ht="14.5" customHeight="1">
      <c r="A4" s="4"/>
      <c r="B4" s="4"/>
      <c r="C4" s="4"/>
      <c r="D4" t="s" s="4">
        <v>83</v>
      </c>
      <c r="E4" s="4"/>
      <c r="F4" s="4"/>
      <c r="G4" s="4"/>
      <c r="H4" s="7"/>
      <c r="I4" s="6"/>
      <c r="J4" s="7"/>
      <c r="K4" s="6"/>
      <c r="L4" s="7"/>
      <c r="M4" s="6"/>
      <c r="N4" s="22"/>
      <c r="O4" s="16"/>
      <c r="P4" s="17"/>
      <c r="Q4" s="17"/>
      <c r="R4" s="17"/>
      <c r="S4" s="17"/>
      <c r="T4" s="17"/>
      <c r="U4" s="17"/>
      <c r="V4" s="17"/>
    </row>
    <row r="5" ht="14.5" customHeight="1">
      <c r="A5" s="4"/>
      <c r="B5" s="4"/>
      <c r="C5" s="4"/>
      <c r="D5" s="4"/>
      <c r="E5" t="s" s="4">
        <v>84</v>
      </c>
      <c r="F5" s="4"/>
      <c r="G5" s="4"/>
      <c r="H5" s="7"/>
      <c r="I5" s="6"/>
      <c r="J5" s="7"/>
      <c r="K5" s="6"/>
      <c r="L5" s="7"/>
      <c r="M5" s="6"/>
      <c r="N5" s="22"/>
      <c r="O5" s="16"/>
      <c r="P5" s="17"/>
      <c r="Q5" s="17"/>
      <c r="R5" s="17"/>
      <c r="S5" s="17"/>
      <c r="T5" s="17"/>
      <c r="U5" s="17"/>
      <c r="V5" s="17"/>
    </row>
    <row r="6" ht="14.5" customHeight="1">
      <c r="A6" s="4"/>
      <c r="B6" s="4"/>
      <c r="C6" s="4"/>
      <c r="D6" s="4"/>
      <c r="E6" s="4"/>
      <c r="F6" t="s" s="4">
        <v>85</v>
      </c>
      <c r="G6" s="4"/>
      <c r="H6" s="7">
        <v>83195</v>
      </c>
      <c r="I6" s="6"/>
      <c r="J6" s="7">
        <v>199766</v>
      </c>
      <c r="K6" s="6"/>
      <c r="L6" s="7">
        <f>ROUND((H6-J6),5)</f>
        <v>-116571</v>
      </c>
      <c r="M6" s="6"/>
      <c r="N6" s="22">
        <f>ROUND(IF(J6=0,IF(H6=0,0,1),H6/J6),5)</f>
        <v>0.41646</v>
      </c>
      <c r="O6" s="16"/>
      <c r="P6" s="17"/>
      <c r="Q6" s="17"/>
      <c r="R6" s="17"/>
      <c r="S6" s="17"/>
      <c r="T6" s="17"/>
      <c r="U6" s="17"/>
      <c r="V6" s="17"/>
    </row>
    <row r="7" ht="14.5" customHeight="1">
      <c r="A7" s="4"/>
      <c r="B7" s="4"/>
      <c r="C7" s="4"/>
      <c r="D7" s="4"/>
      <c r="E7" s="4"/>
      <c r="F7" t="s" s="4">
        <v>86</v>
      </c>
      <c r="G7" s="4"/>
      <c r="H7" s="7">
        <v>-8994</v>
      </c>
      <c r="I7" s="6"/>
      <c r="J7" s="7">
        <v>-9400</v>
      </c>
      <c r="K7" s="6"/>
      <c r="L7" s="7">
        <f>ROUND((H7-J7),5)</f>
        <v>406</v>
      </c>
      <c r="M7" s="6"/>
      <c r="N7" s="22">
        <f>ROUND(IF(J7=0,IF(H7=0,0,1),H7/J7),5)</f>
        <v>0.95681</v>
      </c>
      <c r="O7" s="16"/>
      <c r="P7" s="17"/>
      <c r="Q7" s="17"/>
      <c r="R7" s="17"/>
      <c r="S7" s="17"/>
      <c r="T7" s="17"/>
      <c r="U7" s="17"/>
      <c r="V7" s="17"/>
    </row>
    <row r="8" ht="15" customHeight="1">
      <c r="A8" s="4"/>
      <c r="B8" s="4"/>
      <c r="C8" s="4"/>
      <c r="D8" s="4"/>
      <c r="E8" s="4"/>
      <c r="F8" t="s" s="4">
        <v>87</v>
      </c>
      <c r="G8" s="4"/>
      <c r="H8" s="8">
        <v>1770</v>
      </c>
      <c r="I8" s="6"/>
      <c r="J8" s="8">
        <v>9000</v>
      </c>
      <c r="K8" s="6"/>
      <c r="L8" s="8">
        <f>ROUND((H8-J8),5)</f>
        <v>-7230</v>
      </c>
      <c r="M8" s="6"/>
      <c r="N8" s="23">
        <f>ROUND(IF(J8=0,IF(H8=0,0,1),H8/J8),5)</f>
        <v>0.19667</v>
      </c>
      <c r="O8" s="16"/>
      <c r="P8" s="17"/>
      <c r="Q8" s="17"/>
      <c r="R8" s="17"/>
      <c r="S8" s="17"/>
      <c r="T8" s="17"/>
      <c r="U8" s="17"/>
      <c r="V8" s="17"/>
    </row>
    <row r="9" ht="14.5" customHeight="1">
      <c r="A9" s="4"/>
      <c r="B9" s="4"/>
      <c r="C9" s="4"/>
      <c r="D9" s="4"/>
      <c r="E9" t="s" s="4">
        <v>88</v>
      </c>
      <c r="F9" s="4"/>
      <c r="G9" s="4"/>
      <c r="H9" s="10">
        <f>ROUND(SUM(H5:H8),5)</f>
        <v>75971</v>
      </c>
      <c r="I9" s="6"/>
      <c r="J9" s="10">
        <f>ROUND(SUM(J5:J8),5)</f>
        <v>199366</v>
      </c>
      <c r="K9" s="6"/>
      <c r="L9" s="10">
        <f>ROUND((H9-J9),5)</f>
        <v>-123395</v>
      </c>
      <c r="M9" s="6"/>
      <c r="N9" s="24">
        <f>ROUND(IF(J9=0,IF(H9=0,0,1),H9/J9),5)</f>
        <v>0.38106</v>
      </c>
      <c r="O9" s="16"/>
      <c r="P9" s="17"/>
      <c r="Q9" s="17"/>
      <c r="R9" s="17"/>
      <c r="S9" s="17"/>
      <c r="T9" s="17"/>
      <c r="U9" s="17"/>
      <c r="V9" s="17"/>
    </row>
    <row r="10" ht="14.5" customHeight="1">
      <c r="A10" s="4"/>
      <c r="B10" s="4"/>
      <c r="C10" s="4"/>
      <c r="D10" s="4"/>
      <c r="E10" t="s" s="4">
        <v>89</v>
      </c>
      <c r="F10" s="4"/>
      <c r="G10" s="4"/>
      <c r="H10" s="7"/>
      <c r="I10" s="6"/>
      <c r="J10" s="7"/>
      <c r="K10" s="6"/>
      <c r="L10" s="7"/>
      <c r="M10" s="6"/>
      <c r="N10" s="22"/>
      <c r="O10" s="16"/>
      <c r="P10" s="17"/>
      <c r="Q10" s="17"/>
      <c r="R10" s="17"/>
      <c r="S10" s="17"/>
      <c r="T10" s="17"/>
      <c r="U10" s="17"/>
      <c r="V10" s="17"/>
    </row>
    <row r="11" ht="14.5" customHeight="1">
      <c r="A11" s="4"/>
      <c r="B11" s="4"/>
      <c r="C11" s="4"/>
      <c r="D11" s="4"/>
      <c r="E11" s="4"/>
      <c r="F11" t="s" s="4">
        <v>90</v>
      </c>
      <c r="G11" s="4"/>
      <c r="H11" s="7">
        <v>16298.93</v>
      </c>
      <c r="I11" s="6"/>
      <c r="J11" s="7">
        <v>110000</v>
      </c>
      <c r="K11" s="6"/>
      <c r="L11" s="7">
        <f>ROUND((H11-J11),5)</f>
        <v>-93701.070000000007</v>
      </c>
      <c r="M11" s="6"/>
      <c r="N11" s="22">
        <f>ROUND(IF(J11=0,IF(H11=0,0,1),H11/J11),5)</f>
        <v>0.14817</v>
      </c>
      <c r="O11" s="16"/>
      <c r="P11" s="17"/>
      <c r="Q11" s="17"/>
      <c r="R11" s="17"/>
      <c r="S11" s="17"/>
      <c r="T11" s="17"/>
      <c r="U11" s="17"/>
      <c r="V11" s="17"/>
    </row>
    <row r="12" ht="14.5" customHeight="1">
      <c r="A12" s="4"/>
      <c r="B12" s="4"/>
      <c r="C12" s="4"/>
      <c r="D12" s="4"/>
      <c r="E12" s="4"/>
      <c r="F12" t="s" s="4">
        <v>91</v>
      </c>
      <c r="G12" s="4"/>
      <c r="H12" s="7">
        <v>103.66</v>
      </c>
      <c r="I12" s="6"/>
      <c r="J12" s="7">
        <v>22000</v>
      </c>
      <c r="K12" s="6"/>
      <c r="L12" s="7">
        <f>ROUND((H12-J12),5)</f>
        <v>-21896.34</v>
      </c>
      <c r="M12" s="6"/>
      <c r="N12" s="22">
        <f>ROUND(IF(J12=0,IF(H12=0,0,1),H12/J12),5)</f>
        <v>0.00471</v>
      </c>
      <c r="O12" s="16"/>
      <c r="P12" s="17"/>
      <c r="Q12" s="17"/>
      <c r="R12" s="17"/>
      <c r="S12" s="17"/>
      <c r="T12" s="17"/>
      <c r="U12" s="17"/>
      <c r="V12" s="17"/>
    </row>
    <row r="13" ht="14.5" customHeight="1">
      <c r="A13" s="4"/>
      <c r="B13" s="4"/>
      <c r="C13" s="4"/>
      <c r="D13" s="4"/>
      <c r="E13" s="4"/>
      <c r="F13" t="s" s="4">
        <v>92</v>
      </c>
      <c r="G13" s="4"/>
      <c r="H13" s="7">
        <v>150</v>
      </c>
      <c r="I13" s="6"/>
      <c r="J13" s="7">
        <v>5000</v>
      </c>
      <c r="K13" s="6"/>
      <c r="L13" s="7">
        <f>ROUND((H13-J13),5)</f>
        <v>-4850</v>
      </c>
      <c r="M13" s="6"/>
      <c r="N13" s="22">
        <f>ROUND(IF(J13=0,IF(H13=0,0,1),H13/J13),5)</f>
        <v>0.03</v>
      </c>
      <c r="O13" s="16"/>
      <c r="P13" s="17"/>
      <c r="Q13" s="17"/>
      <c r="R13" s="17"/>
      <c r="S13" s="17"/>
      <c r="T13" s="17"/>
      <c r="U13" s="17"/>
      <c r="V13" s="17"/>
    </row>
    <row r="14" ht="15" customHeight="1">
      <c r="A14" s="4"/>
      <c r="B14" s="4"/>
      <c r="C14" s="4"/>
      <c r="D14" s="4"/>
      <c r="E14" s="4"/>
      <c r="F14" t="s" s="4">
        <v>93</v>
      </c>
      <c r="G14" s="4"/>
      <c r="H14" s="8">
        <v>20000</v>
      </c>
      <c r="I14" s="6"/>
      <c r="J14" s="8">
        <v>7000</v>
      </c>
      <c r="K14" s="6"/>
      <c r="L14" s="8">
        <f>ROUND((H14-J14),5)</f>
        <v>13000</v>
      </c>
      <c r="M14" s="6"/>
      <c r="N14" s="23">
        <f>ROUND(IF(J14=0,IF(H14=0,0,1),H14/J14),5)</f>
        <v>2.85714</v>
      </c>
      <c r="O14" s="16"/>
      <c r="P14" s="17"/>
      <c r="Q14" s="17"/>
      <c r="R14" s="17"/>
      <c r="S14" s="17"/>
      <c r="T14" s="17"/>
      <c r="U14" s="17"/>
      <c r="V14" s="17"/>
    </row>
    <row r="15" ht="14.5" customHeight="1">
      <c r="A15" s="4"/>
      <c r="B15" s="4"/>
      <c r="C15" s="4"/>
      <c r="D15" s="4"/>
      <c r="E15" t="s" s="4">
        <v>94</v>
      </c>
      <c r="F15" s="4"/>
      <c r="G15" s="4"/>
      <c r="H15" s="10">
        <f>ROUND(SUM(H10:H14),5)</f>
        <v>36552.59</v>
      </c>
      <c r="I15" s="6"/>
      <c r="J15" s="10">
        <f>ROUND(SUM(J10:J14),5)</f>
        <v>144000</v>
      </c>
      <c r="K15" s="6"/>
      <c r="L15" s="10">
        <f>ROUND((H15-J15),5)</f>
        <v>-107447.41</v>
      </c>
      <c r="M15" s="6"/>
      <c r="N15" s="24">
        <f>ROUND(IF(J15=0,IF(H15=0,0,1),H15/J15),5)</f>
        <v>0.25384</v>
      </c>
      <c r="O15" s="16"/>
      <c r="P15" s="17"/>
      <c r="Q15" s="17"/>
      <c r="R15" s="17"/>
      <c r="S15" s="17"/>
      <c r="T15" s="17"/>
      <c r="U15" s="17"/>
      <c r="V15" s="17"/>
    </row>
    <row r="16" ht="14.5" customHeight="1">
      <c r="A16" s="4"/>
      <c r="B16" s="4"/>
      <c r="C16" s="4"/>
      <c r="D16" s="4"/>
      <c r="E16" t="s" s="4">
        <v>95</v>
      </c>
      <c r="F16" s="4"/>
      <c r="G16" s="4"/>
      <c r="H16" s="7"/>
      <c r="I16" s="6"/>
      <c r="J16" s="7"/>
      <c r="K16" s="6"/>
      <c r="L16" s="7"/>
      <c r="M16" s="6"/>
      <c r="N16" s="22"/>
      <c r="O16" s="16"/>
      <c r="P16" s="17"/>
      <c r="Q16" s="17"/>
      <c r="R16" s="17"/>
      <c r="S16" s="17"/>
      <c r="T16" s="17"/>
      <c r="U16" s="17"/>
      <c r="V16" s="17"/>
    </row>
    <row r="17" ht="14.5" customHeight="1">
      <c r="A17" s="4"/>
      <c r="B17" s="4"/>
      <c r="C17" s="4"/>
      <c r="D17" s="4"/>
      <c r="E17" s="4"/>
      <c r="F17" t="s" s="4">
        <v>132</v>
      </c>
      <c r="G17" s="4"/>
      <c r="H17" s="7">
        <v>0</v>
      </c>
      <c r="I17" s="6"/>
      <c r="J17" s="7">
        <v>0</v>
      </c>
      <c r="K17" s="6"/>
      <c r="L17" s="7">
        <f>ROUND((H17-J17),5)</f>
        <v>0</v>
      </c>
      <c r="M17" s="6"/>
      <c r="N17" s="22">
        <f>ROUND(IF(J17=0,IF(H17=0,0,1),H17/J17),5)</f>
        <v>0</v>
      </c>
      <c r="O17" s="16"/>
      <c r="P17" s="17"/>
      <c r="Q17" s="17"/>
      <c r="R17" s="17"/>
      <c r="S17" s="17"/>
      <c r="T17" s="17"/>
      <c r="U17" s="17"/>
      <c r="V17" s="17"/>
    </row>
    <row r="18" ht="14.5" customHeight="1">
      <c r="A18" s="4"/>
      <c r="B18" s="4"/>
      <c r="C18" s="4"/>
      <c r="D18" s="4"/>
      <c r="E18" s="4"/>
      <c r="F18" t="s" s="4">
        <v>96</v>
      </c>
      <c r="G18" s="4"/>
      <c r="H18" s="7">
        <v>206.77</v>
      </c>
      <c r="I18" s="6"/>
      <c r="J18" s="7">
        <v>5000</v>
      </c>
      <c r="K18" s="6"/>
      <c r="L18" s="7">
        <f>ROUND((H18-J18),5)</f>
        <v>-4793.23</v>
      </c>
      <c r="M18" s="6"/>
      <c r="N18" s="22">
        <f>ROUND(IF(J18=0,IF(H18=0,0,1),H18/J18),5)</f>
        <v>0.04135</v>
      </c>
      <c r="O18" s="16"/>
      <c r="P18" s="17"/>
      <c r="Q18" s="17"/>
      <c r="R18" s="17"/>
      <c r="S18" s="17"/>
      <c r="T18" s="17"/>
      <c r="U18" s="17"/>
      <c r="V18" s="17"/>
    </row>
    <row r="19" ht="14.5" customHeight="1">
      <c r="A19" s="4"/>
      <c r="B19" s="4"/>
      <c r="C19" s="4"/>
      <c r="D19" s="4"/>
      <c r="E19" s="4"/>
      <c r="F19" t="s" s="4">
        <v>97</v>
      </c>
      <c r="G19" s="4"/>
      <c r="H19" s="7">
        <v>40</v>
      </c>
      <c r="I19" s="6"/>
      <c r="J19" s="7">
        <v>0</v>
      </c>
      <c r="K19" s="6"/>
      <c r="L19" s="7">
        <f>ROUND((H19-J19),5)</f>
        <v>40</v>
      </c>
      <c r="M19" s="6"/>
      <c r="N19" s="22">
        <f>ROUND(IF(J19=0,IF(H19=0,0,1),H19/J19),5)</f>
        <v>1</v>
      </c>
      <c r="O19" s="16"/>
      <c r="P19" s="17"/>
      <c r="Q19" s="17"/>
      <c r="R19" s="17"/>
      <c r="S19" s="17"/>
      <c r="T19" s="17"/>
      <c r="U19" s="17"/>
      <c r="V19" s="17"/>
    </row>
    <row r="20" ht="14.5" customHeight="1">
      <c r="A20" s="4"/>
      <c r="B20" s="4"/>
      <c r="C20" s="4"/>
      <c r="D20" s="4"/>
      <c r="E20" s="4"/>
      <c r="F20" t="s" s="4">
        <v>133</v>
      </c>
      <c r="G20" s="4"/>
      <c r="H20" s="7">
        <v>0</v>
      </c>
      <c r="I20" s="6"/>
      <c r="J20" s="7">
        <v>6613</v>
      </c>
      <c r="K20" s="6"/>
      <c r="L20" s="7">
        <f>ROUND((H20-J20),5)</f>
        <v>-6613</v>
      </c>
      <c r="M20" s="6"/>
      <c r="N20" s="22">
        <f>ROUND(IF(J20=0,IF(H20=0,0,1),H20/J20),5)</f>
        <v>0</v>
      </c>
      <c r="O20" s="16"/>
      <c r="P20" s="17"/>
      <c r="Q20" s="17"/>
      <c r="R20" s="17"/>
      <c r="S20" s="17"/>
      <c r="T20" s="17"/>
      <c r="U20" s="17"/>
      <c r="V20" s="17"/>
    </row>
    <row r="21" ht="14.5" customHeight="1">
      <c r="A21" s="4"/>
      <c r="B21" s="4"/>
      <c r="C21" s="4"/>
      <c r="D21" s="4"/>
      <c r="E21" s="4"/>
      <c r="F21" t="s" s="4">
        <v>134</v>
      </c>
      <c r="G21" s="4"/>
      <c r="H21" s="7">
        <v>0</v>
      </c>
      <c r="I21" s="6"/>
      <c r="J21" s="7">
        <v>2800</v>
      </c>
      <c r="K21" s="6"/>
      <c r="L21" s="7">
        <f>ROUND((H21-J21),5)</f>
        <v>-2800</v>
      </c>
      <c r="M21" s="6"/>
      <c r="N21" s="22">
        <f>ROUND(IF(J21=0,IF(H21=0,0,1),H21/J21),5)</f>
        <v>0</v>
      </c>
      <c r="O21" s="16"/>
      <c r="P21" s="17"/>
      <c r="Q21" s="17"/>
      <c r="R21" s="17"/>
      <c r="S21" s="17"/>
      <c r="T21" s="17"/>
      <c r="U21" s="17"/>
      <c r="V21" s="17"/>
    </row>
    <row r="22" ht="14.5" customHeight="1">
      <c r="A22" s="4"/>
      <c r="B22" s="4"/>
      <c r="C22" s="4"/>
      <c r="D22" s="4"/>
      <c r="E22" s="4"/>
      <c r="F22" t="s" s="4">
        <v>98</v>
      </c>
      <c r="G22" s="4"/>
      <c r="H22" s="7"/>
      <c r="I22" s="6"/>
      <c r="J22" s="7"/>
      <c r="K22" s="6"/>
      <c r="L22" s="7"/>
      <c r="M22" s="6"/>
      <c r="N22" s="22"/>
      <c r="O22" s="16"/>
      <c r="P22" s="17"/>
      <c r="Q22" s="17"/>
      <c r="R22" s="17"/>
      <c r="S22" s="17"/>
      <c r="T22" s="17"/>
      <c r="U22" s="17"/>
      <c r="V22" s="17"/>
    </row>
    <row r="23" ht="14.5" customHeight="1">
      <c r="A23" s="4"/>
      <c r="B23" s="4"/>
      <c r="C23" s="4"/>
      <c r="D23" s="4"/>
      <c r="E23" s="4"/>
      <c r="F23" s="4"/>
      <c r="G23" t="s" s="4">
        <v>135</v>
      </c>
      <c r="H23" s="7">
        <v>0</v>
      </c>
      <c r="I23" s="6"/>
      <c r="J23" s="7">
        <v>0</v>
      </c>
      <c r="K23" s="6"/>
      <c r="L23" s="7">
        <f>ROUND((H23-J23),5)</f>
        <v>0</v>
      </c>
      <c r="M23" s="6"/>
      <c r="N23" s="22">
        <f>ROUND(IF(J23=0,IF(H23=0,0,1),H23/J23),5)</f>
        <v>0</v>
      </c>
      <c r="O23" s="16"/>
      <c r="P23" s="17"/>
      <c r="Q23" s="17"/>
      <c r="R23" s="17"/>
      <c r="S23" s="17"/>
      <c r="T23" s="17"/>
      <c r="U23" s="17"/>
      <c r="V23" s="17"/>
    </row>
    <row r="24" ht="14.5" customHeight="1">
      <c r="A24" s="4"/>
      <c r="B24" s="4"/>
      <c r="C24" s="4"/>
      <c r="D24" s="4"/>
      <c r="E24" s="4"/>
      <c r="F24" s="4"/>
      <c r="G24" t="s" s="4">
        <v>99</v>
      </c>
      <c r="H24" s="7">
        <v>32233.97</v>
      </c>
      <c r="I24" s="6"/>
      <c r="J24" s="7">
        <v>84950</v>
      </c>
      <c r="K24" s="6"/>
      <c r="L24" s="7">
        <f>ROUND((H24-J24),5)</f>
        <v>-52716.03</v>
      </c>
      <c r="M24" s="6"/>
      <c r="N24" s="22">
        <f>ROUND(IF(J24=0,IF(H24=0,0,1),H24/J24),5)</f>
        <v>0.37945</v>
      </c>
      <c r="O24" s="16"/>
      <c r="P24" s="17"/>
      <c r="Q24" s="17"/>
      <c r="R24" s="17"/>
      <c r="S24" s="17"/>
      <c r="T24" s="17"/>
      <c r="U24" s="17"/>
      <c r="V24" s="17"/>
    </row>
    <row r="25" ht="14.5" customHeight="1">
      <c r="A25" s="4"/>
      <c r="B25" s="4"/>
      <c r="C25" s="4"/>
      <c r="D25" s="4"/>
      <c r="E25" s="4"/>
      <c r="F25" s="4"/>
      <c r="G25" t="s" s="4">
        <v>136</v>
      </c>
      <c r="H25" s="7">
        <v>0</v>
      </c>
      <c r="I25" s="6"/>
      <c r="J25" s="7">
        <v>1500</v>
      </c>
      <c r="K25" s="6"/>
      <c r="L25" s="7">
        <f>ROUND((H25-J25),5)</f>
        <v>-1500</v>
      </c>
      <c r="M25" s="6"/>
      <c r="N25" s="22">
        <f>ROUND(IF(J25=0,IF(H25=0,0,1),H25/J25),5)</f>
        <v>0</v>
      </c>
      <c r="O25" s="16"/>
      <c r="P25" s="17"/>
      <c r="Q25" s="17"/>
      <c r="R25" s="17"/>
      <c r="S25" s="17"/>
      <c r="T25" s="17"/>
      <c r="U25" s="17"/>
      <c r="V25" s="17"/>
    </row>
    <row r="26" ht="15" customHeight="1">
      <c r="A26" s="4"/>
      <c r="B26" s="4"/>
      <c r="C26" s="4"/>
      <c r="D26" s="4"/>
      <c r="E26" s="4"/>
      <c r="F26" s="4"/>
      <c r="G26" t="s" s="4">
        <v>137</v>
      </c>
      <c r="H26" s="8">
        <v>0</v>
      </c>
      <c r="I26" s="6"/>
      <c r="J26" s="8">
        <v>100</v>
      </c>
      <c r="K26" s="6"/>
      <c r="L26" s="8">
        <f>ROUND((H26-J26),5)</f>
        <v>-100</v>
      </c>
      <c r="M26" s="6"/>
      <c r="N26" s="23">
        <f>ROUND(IF(J26=0,IF(H26=0,0,1),H26/J26),5)</f>
        <v>0</v>
      </c>
      <c r="O26" s="16"/>
      <c r="P26" s="17"/>
      <c r="Q26" s="17"/>
      <c r="R26" s="17"/>
      <c r="S26" s="17"/>
      <c r="T26" s="17"/>
      <c r="U26" s="17"/>
      <c r="V26" s="17"/>
    </row>
    <row r="27" ht="15" customHeight="1">
      <c r="A27" s="4"/>
      <c r="B27" s="4"/>
      <c r="C27" s="4"/>
      <c r="D27" s="4"/>
      <c r="E27" s="4"/>
      <c r="F27" t="s" s="4">
        <v>100</v>
      </c>
      <c r="G27" s="4"/>
      <c r="H27" s="9">
        <f>ROUND(SUM(H22:H26),5)</f>
        <v>32233.97</v>
      </c>
      <c r="I27" s="6"/>
      <c r="J27" s="9">
        <f>ROUND(SUM(J22:J26),5)</f>
        <v>86550</v>
      </c>
      <c r="K27" s="6"/>
      <c r="L27" s="9">
        <f>ROUND((H27-J27),5)</f>
        <v>-54316.03</v>
      </c>
      <c r="M27" s="6"/>
      <c r="N27" s="25">
        <f>ROUND(IF(J27=0,IF(H27=0,0,1),H27/J27),5)</f>
        <v>0.37243</v>
      </c>
      <c r="O27" s="16"/>
      <c r="P27" s="17"/>
      <c r="Q27" s="17"/>
      <c r="R27" s="17"/>
      <c r="S27" s="17"/>
      <c r="T27" s="17"/>
      <c r="U27" s="17"/>
      <c r="V27" s="17"/>
    </row>
    <row r="28" ht="14.5" customHeight="1">
      <c r="A28" s="4"/>
      <c r="B28" s="4"/>
      <c r="C28" s="4"/>
      <c r="D28" s="4"/>
      <c r="E28" t="s" s="4">
        <v>101</v>
      </c>
      <c r="F28" s="4"/>
      <c r="G28" s="4"/>
      <c r="H28" s="10">
        <f>ROUND(SUM(H16:H21)+H27,5)</f>
        <v>32480.74</v>
      </c>
      <c r="I28" s="6"/>
      <c r="J28" s="10">
        <f>ROUND(SUM(J16:J21)+J27,5)</f>
        <v>100963</v>
      </c>
      <c r="K28" s="6"/>
      <c r="L28" s="10">
        <f>ROUND((H28-J28),5)</f>
        <v>-68482.259999999995</v>
      </c>
      <c r="M28" s="6"/>
      <c r="N28" s="24">
        <f>ROUND(IF(J28=0,IF(H28=0,0,1),H28/J28),5)</f>
        <v>0.32171</v>
      </c>
      <c r="O28" s="16"/>
      <c r="P28" s="17"/>
      <c r="Q28" s="17"/>
      <c r="R28" s="17"/>
      <c r="S28" s="17"/>
      <c r="T28" s="17"/>
      <c r="U28" s="17"/>
      <c r="V28" s="17"/>
    </row>
    <row r="29" ht="14.5" customHeight="1">
      <c r="A29" s="4"/>
      <c r="B29" s="4"/>
      <c r="C29" s="4"/>
      <c r="D29" s="4"/>
      <c r="E29" t="s" s="4">
        <v>102</v>
      </c>
      <c r="F29" s="4"/>
      <c r="G29" s="4"/>
      <c r="H29" s="7">
        <v>350</v>
      </c>
      <c r="I29" s="6"/>
      <c r="J29" s="7">
        <v>2100</v>
      </c>
      <c r="K29" s="6"/>
      <c r="L29" s="7">
        <f>ROUND((H29-J29),5)</f>
        <v>-1750</v>
      </c>
      <c r="M29" s="6"/>
      <c r="N29" s="22">
        <f>ROUND(IF(J29=0,IF(H29=0,0,1),H29/J29),5)</f>
        <v>0.16667</v>
      </c>
      <c r="O29" s="16"/>
      <c r="P29" s="17"/>
      <c r="Q29" s="17"/>
      <c r="R29" s="17"/>
      <c r="S29" s="17"/>
      <c r="T29" s="17"/>
      <c r="U29" s="17"/>
      <c r="V29" s="17"/>
    </row>
    <row r="30" ht="15" customHeight="1">
      <c r="A30" s="4"/>
      <c r="B30" s="4"/>
      <c r="C30" s="4"/>
      <c r="D30" s="4"/>
      <c r="E30" t="s" s="4">
        <v>103</v>
      </c>
      <c r="F30" s="4"/>
      <c r="G30" s="4"/>
      <c r="H30" s="8">
        <v>31.8</v>
      </c>
      <c r="I30" s="6"/>
      <c r="J30" s="8">
        <v>500</v>
      </c>
      <c r="K30" s="6"/>
      <c r="L30" s="8">
        <f>ROUND((H30-J30),5)</f>
        <v>-468.2</v>
      </c>
      <c r="M30" s="6"/>
      <c r="N30" s="23">
        <f>ROUND(IF(J30=0,IF(H30=0,0,1),H30/J30),5)</f>
        <v>0.0636</v>
      </c>
      <c r="O30" s="16"/>
      <c r="P30" s="17"/>
      <c r="Q30" s="17"/>
      <c r="R30" s="17"/>
      <c r="S30" s="17"/>
      <c r="T30" s="17"/>
      <c r="U30" s="17"/>
      <c r="V30" s="17"/>
    </row>
    <row r="31" ht="14.5" customHeight="1">
      <c r="A31" s="4"/>
      <c r="B31" s="4"/>
      <c r="C31" s="4"/>
      <c r="D31" t="s" s="4">
        <v>104</v>
      </c>
      <c r="E31" s="4"/>
      <c r="F31" s="4"/>
      <c r="G31" s="4"/>
      <c r="H31" s="10">
        <f>ROUND(H4+H9+H15+SUM(H28:H30),5)</f>
        <v>145386.13</v>
      </c>
      <c r="I31" s="6"/>
      <c r="J31" s="10">
        <f>ROUND(J4+J9+J15+SUM(J28:J30),5)</f>
        <v>446929</v>
      </c>
      <c r="K31" s="6"/>
      <c r="L31" s="10">
        <f>ROUND((H31-J31),5)</f>
        <v>-301542.87</v>
      </c>
      <c r="M31" s="6"/>
      <c r="N31" s="24">
        <f>ROUND(IF(J31=0,IF(H31=0,0,1),H31/J31),5)</f>
        <v>0.3253</v>
      </c>
      <c r="O31" s="16"/>
      <c r="P31" s="17"/>
      <c r="Q31" s="17"/>
      <c r="R31" s="17"/>
      <c r="S31" s="17"/>
      <c r="T31" s="17"/>
      <c r="U31" s="17"/>
      <c r="V31" s="17"/>
    </row>
    <row r="32" ht="14.5" customHeight="1">
      <c r="A32" s="4"/>
      <c r="B32" s="4"/>
      <c r="C32" s="4"/>
      <c r="D32" t="s" s="4">
        <v>105</v>
      </c>
      <c r="E32" s="4"/>
      <c r="F32" s="4"/>
      <c r="G32" s="4"/>
      <c r="H32" s="7"/>
      <c r="I32" s="6"/>
      <c r="J32" s="7"/>
      <c r="K32" s="6"/>
      <c r="L32" s="7"/>
      <c r="M32" s="6"/>
      <c r="N32" s="22"/>
      <c r="O32" s="16"/>
      <c r="P32" s="17"/>
      <c r="Q32" s="17"/>
      <c r="R32" s="17"/>
      <c r="S32" s="17"/>
      <c r="T32" s="17"/>
      <c r="U32" s="17"/>
      <c r="V32" s="17"/>
    </row>
    <row r="33" ht="15" customHeight="1">
      <c r="A33" s="4"/>
      <c r="B33" s="4"/>
      <c r="C33" s="4"/>
      <c r="D33" s="4"/>
      <c r="E33" t="s" s="4">
        <v>106</v>
      </c>
      <c r="F33" s="4"/>
      <c r="G33" s="4"/>
      <c r="H33" s="8">
        <v>14.95</v>
      </c>
      <c r="I33" s="6"/>
      <c r="J33" s="8">
        <v>0</v>
      </c>
      <c r="K33" s="6"/>
      <c r="L33" s="8">
        <f>ROUND((H33-J33),5)</f>
        <v>14.95</v>
      </c>
      <c r="M33" s="6"/>
      <c r="N33" s="23">
        <f>ROUND(IF(J33=0,IF(H33=0,0,1),H33/J33),5)</f>
        <v>1</v>
      </c>
      <c r="O33" s="16"/>
      <c r="P33" s="17"/>
      <c r="Q33" s="17"/>
      <c r="R33" s="17"/>
      <c r="S33" s="17"/>
      <c r="T33" s="17"/>
      <c r="U33" s="17"/>
      <c r="V33" s="17"/>
    </row>
    <row r="34" ht="15" customHeight="1">
      <c r="A34" s="4"/>
      <c r="B34" s="4"/>
      <c r="C34" s="4"/>
      <c r="D34" t="s" s="4">
        <v>107</v>
      </c>
      <c r="E34" s="4"/>
      <c r="F34" s="4"/>
      <c r="G34" s="4"/>
      <c r="H34" s="9">
        <f>ROUND(SUM(H32:H33),5)</f>
        <v>14.95</v>
      </c>
      <c r="I34" s="6"/>
      <c r="J34" s="9">
        <f>ROUND(SUM(J32:J33),5)</f>
        <v>0</v>
      </c>
      <c r="K34" s="6"/>
      <c r="L34" s="9">
        <f>ROUND((H34-J34),5)</f>
        <v>14.95</v>
      </c>
      <c r="M34" s="6"/>
      <c r="N34" s="25">
        <f>ROUND(IF(J34=0,IF(H34=0,0,1),H34/J34),5)</f>
        <v>1</v>
      </c>
      <c r="O34" s="16"/>
      <c r="P34" s="17"/>
      <c r="Q34" s="17"/>
      <c r="R34" s="17"/>
      <c r="S34" s="17"/>
      <c r="T34" s="17"/>
      <c r="U34" s="17"/>
      <c r="V34" s="17"/>
    </row>
    <row r="35" ht="14.5" customHeight="1">
      <c r="A35" s="4"/>
      <c r="B35" s="4"/>
      <c r="C35" t="s" s="4">
        <v>108</v>
      </c>
      <c r="D35" s="4"/>
      <c r="E35" s="4"/>
      <c r="F35" s="4"/>
      <c r="G35" s="4"/>
      <c r="H35" s="10">
        <f>ROUND(H31-H34,5)</f>
        <v>145371.18</v>
      </c>
      <c r="I35" s="6"/>
      <c r="J35" s="10">
        <f>ROUND(J31-J34,5)</f>
        <v>446929</v>
      </c>
      <c r="K35" s="6"/>
      <c r="L35" s="10">
        <f>ROUND((H35-J35),5)</f>
        <v>-301557.82</v>
      </c>
      <c r="M35" s="6"/>
      <c r="N35" s="24">
        <f>ROUND(IF(J35=0,IF(H35=0,0,1),H35/J35),5)</f>
        <v>0.32527</v>
      </c>
      <c r="O35" s="16"/>
      <c r="P35" s="17"/>
      <c r="Q35" s="17"/>
      <c r="R35" s="17"/>
      <c r="S35" s="17"/>
      <c r="T35" s="17"/>
      <c r="U35" s="17"/>
      <c r="V35" s="17"/>
    </row>
    <row r="36" ht="14.5" customHeight="1">
      <c r="A36" s="4"/>
      <c r="B36" s="4"/>
      <c r="C36" s="4"/>
      <c r="D36" t="s" s="4">
        <v>109</v>
      </c>
      <c r="E36" s="4"/>
      <c r="F36" s="4"/>
      <c r="G36" s="4"/>
      <c r="H36" s="7"/>
      <c r="I36" s="6"/>
      <c r="J36" s="7"/>
      <c r="K36" s="6"/>
      <c r="L36" s="7"/>
      <c r="M36" s="6"/>
      <c r="N36" s="22"/>
      <c r="O36" s="16"/>
      <c r="P36" s="17"/>
      <c r="Q36" s="17"/>
      <c r="R36" s="17"/>
      <c r="S36" s="17"/>
      <c r="T36" s="17"/>
      <c r="U36" s="17"/>
      <c r="V36" s="17"/>
    </row>
    <row r="37" ht="14.5" customHeight="1">
      <c r="A37" s="4"/>
      <c r="B37" s="4"/>
      <c r="C37" s="4"/>
      <c r="D37" s="4"/>
      <c r="E37" t="s" s="4">
        <v>110</v>
      </c>
      <c r="F37" s="4"/>
      <c r="G37" s="4"/>
      <c r="H37" s="7">
        <v>46396.96</v>
      </c>
      <c r="I37" s="6"/>
      <c r="J37" s="7">
        <v>329303.08</v>
      </c>
      <c r="K37" s="6"/>
      <c r="L37" s="7">
        <f>ROUND((H37-J37),5)</f>
        <v>-282906.12</v>
      </c>
      <c r="M37" s="6"/>
      <c r="N37" s="22">
        <f>ROUND(IF(J37=0,IF(H37=0,0,1),H37/J37),5)</f>
        <v>0.14089</v>
      </c>
      <c r="O37" s="16"/>
      <c r="P37" s="17"/>
      <c r="Q37" s="17"/>
      <c r="R37" s="17"/>
      <c r="S37" s="17"/>
      <c r="T37" s="17"/>
      <c r="U37" s="17"/>
      <c r="V37" s="17"/>
    </row>
    <row r="38" ht="14.5" customHeight="1">
      <c r="A38" s="4"/>
      <c r="B38" s="4"/>
      <c r="C38" s="4"/>
      <c r="D38" s="4"/>
      <c r="E38" t="s" s="4">
        <v>111</v>
      </c>
      <c r="F38" s="4"/>
      <c r="G38" s="4"/>
      <c r="H38" s="7">
        <v>1000</v>
      </c>
      <c r="I38" s="6"/>
      <c r="J38" s="7">
        <v>2000</v>
      </c>
      <c r="K38" s="6"/>
      <c r="L38" s="7">
        <f>ROUND((H38-J38),5)</f>
        <v>-1000</v>
      </c>
      <c r="M38" s="6"/>
      <c r="N38" s="22">
        <f>ROUND(IF(J38=0,IF(H38=0,0,1),H38/J38),5)</f>
        <v>0.5</v>
      </c>
      <c r="O38" s="16"/>
      <c r="P38" s="17"/>
      <c r="Q38" s="17"/>
      <c r="R38" s="17"/>
      <c r="S38" s="17"/>
      <c r="T38" s="17"/>
      <c r="U38" s="17"/>
      <c r="V38" s="17"/>
    </row>
    <row r="39" ht="14.5" customHeight="1">
      <c r="A39" s="4"/>
      <c r="B39" s="4"/>
      <c r="C39" s="4"/>
      <c r="D39" s="4"/>
      <c r="E39" t="s" s="4">
        <v>138</v>
      </c>
      <c r="F39" s="4"/>
      <c r="G39" s="4"/>
      <c r="H39" s="7">
        <v>0</v>
      </c>
      <c r="I39" s="6"/>
      <c r="J39" s="7">
        <v>2000</v>
      </c>
      <c r="K39" s="6"/>
      <c r="L39" s="7">
        <f>ROUND((H39-J39),5)</f>
        <v>-2000</v>
      </c>
      <c r="M39" s="6"/>
      <c r="N39" s="22">
        <f>ROUND(IF(J39=0,IF(H39=0,0,1),H39/J39),5)</f>
        <v>0</v>
      </c>
      <c r="O39" s="16"/>
      <c r="P39" s="17"/>
      <c r="Q39" s="17"/>
      <c r="R39" s="17"/>
      <c r="S39" s="17"/>
      <c r="T39" s="17"/>
      <c r="U39" s="17"/>
      <c r="V39" s="17"/>
    </row>
    <row r="40" ht="14.5" customHeight="1">
      <c r="A40" s="4"/>
      <c r="B40" s="4"/>
      <c r="C40" s="4"/>
      <c r="D40" s="4"/>
      <c r="E40" t="s" s="4">
        <v>112</v>
      </c>
      <c r="F40" s="4"/>
      <c r="G40" s="4"/>
      <c r="H40" s="7">
        <v>1137.91</v>
      </c>
      <c r="I40" s="6"/>
      <c r="J40" s="7">
        <v>3690</v>
      </c>
      <c r="K40" s="6"/>
      <c r="L40" s="7">
        <f>ROUND((H40-J40),5)</f>
        <v>-2552.09</v>
      </c>
      <c r="M40" s="6"/>
      <c r="N40" s="22">
        <f>ROUND(IF(J40=0,IF(H40=0,0,1),H40/J40),5)</f>
        <v>0.30838</v>
      </c>
      <c r="O40" s="16"/>
      <c r="P40" s="17"/>
      <c r="Q40" s="17"/>
      <c r="R40" s="17"/>
      <c r="S40" s="17"/>
      <c r="T40" s="17"/>
      <c r="U40" s="17"/>
      <c r="V40" s="17"/>
    </row>
    <row r="41" ht="14.5" customHeight="1">
      <c r="A41" s="4"/>
      <c r="B41" s="4"/>
      <c r="C41" s="4"/>
      <c r="D41" s="4"/>
      <c r="E41" t="s" s="4">
        <v>113</v>
      </c>
      <c r="F41" s="4"/>
      <c r="G41" s="4"/>
      <c r="H41" s="7">
        <v>575.95</v>
      </c>
      <c r="I41" s="6"/>
      <c r="J41" s="7">
        <v>4041</v>
      </c>
      <c r="K41" s="6"/>
      <c r="L41" s="7">
        <f>ROUND((H41-J41),5)</f>
        <v>-3465.05</v>
      </c>
      <c r="M41" s="6"/>
      <c r="N41" s="22">
        <f>ROUND(IF(J41=0,IF(H41=0,0,1),H41/J41),5)</f>
        <v>0.14253</v>
      </c>
      <c r="O41" s="16"/>
      <c r="P41" s="17"/>
      <c r="Q41" s="17"/>
      <c r="R41" s="17"/>
      <c r="S41" s="17"/>
      <c r="T41" s="17"/>
      <c r="U41" s="17"/>
      <c r="V41" s="17"/>
    </row>
    <row r="42" ht="14.5" customHeight="1">
      <c r="A42" s="4"/>
      <c r="B42" s="4"/>
      <c r="C42" s="4"/>
      <c r="D42" s="4"/>
      <c r="E42" t="s" s="4">
        <v>114</v>
      </c>
      <c r="F42" s="4"/>
      <c r="G42" s="4"/>
      <c r="H42" s="7">
        <v>191.61</v>
      </c>
      <c r="I42" s="6"/>
      <c r="J42" s="7">
        <v>1945</v>
      </c>
      <c r="K42" s="6"/>
      <c r="L42" s="7">
        <f>ROUND((H42-J42),5)</f>
        <v>-1753.39</v>
      </c>
      <c r="M42" s="6"/>
      <c r="N42" s="22">
        <f>ROUND(IF(J42=0,IF(H42=0,0,1),H42/J42),5)</f>
        <v>0.09851</v>
      </c>
      <c r="O42" s="16"/>
      <c r="P42" s="17"/>
      <c r="Q42" s="17"/>
      <c r="R42" s="17"/>
      <c r="S42" s="17"/>
      <c r="T42" s="17"/>
      <c r="U42" s="17"/>
      <c r="V42" s="17"/>
    </row>
    <row r="43" ht="14.5" customHeight="1">
      <c r="A43" s="4"/>
      <c r="B43" s="4"/>
      <c r="C43" s="4"/>
      <c r="D43" s="4"/>
      <c r="E43" t="s" s="4">
        <v>115</v>
      </c>
      <c r="F43" s="4"/>
      <c r="G43" s="4"/>
      <c r="H43" s="7">
        <v>432.68</v>
      </c>
      <c r="I43" s="6"/>
      <c r="J43" s="7">
        <v>1479.38</v>
      </c>
      <c r="K43" s="6"/>
      <c r="L43" s="7">
        <f>ROUND((H43-J43),5)</f>
        <v>-1046.7</v>
      </c>
      <c r="M43" s="6"/>
      <c r="N43" s="22">
        <f>ROUND(IF(J43=0,IF(H43=0,0,1),H43/J43),5)</f>
        <v>0.29247</v>
      </c>
      <c r="O43" s="16"/>
      <c r="P43" s="17"/>
      <c r="Q43" s="17"/>
      <c r="R43" s="17"/>
      <c r="S43" s="17"/>
      <c r="T43" s="17"/>
      <c r="U43" s="17"/>
      <c r="V43" s="17"/>
    </row>
    <row r="44" ht="14.5" customHeight="1">
      <c r="A44" s="4"/>
      <c r="B44" s="4"/>
      <c r="C44" s="4"/>
      <c r="D44" s="4"/>
      <c r="E44" t="s" s="4">
        <v>116</v>
      </c>
      <c r="F44" s="4"/>
      <c r="G44" s="4"/>
      <c r="H44" s="7">
        <v>504.86</v>
      </c>
      <c r="I44" s="6"/>
      <c r="J44" s="7">
        <v>3099.99</v>
      </c>
      <c r="K44" s="6"/>
      <c r="L44" s="7">
        <f>ROUND((H44-J44),5)</f>
        <v>-2595.13</v>
      </c>
      <c r="M44" s="6"/>
      <c r="N44" s="22">
        <f>ROUND(IF(J44=0,IF(H44=0,0,1),H44/J44),5)</f>
        <v>0.16286</v>
      </c>
      <c r="O44" s="16"/>
      <c r="P44" s="17"/>
      <c r="Q44" s="17"/>
      <c r="R44" s="17"/>
      <c r="S44" s="17"/>
      <c r="T44" s="17"/>
      <c r="U44" s="17"/>
      <c r="V44" s="17"/>
    </row>
    <row r="45" ht="14.5" customHeight="1">
      <c r="A45" s="4"/>
      <c r="B45" s="4"/>
      <c r="C45" s="4"/>
      <c r="D45" s="4"/>
      <c r="E45" t="s" s="4">
        <v>117</v>
      </c>
      <c r="F45" s="4"/>
      <c r="G45" s="4"/>
      <c r="H45" s="7">
        <v>2566.22</v>
      </c>
      <c r="I45" s="6"/>
      <c r="J45" s="7">
        <v>15398</v>
      </c>
      <c r="K45" s="6"/>
      <c r="L45" s="7">
        <f>ROUND((H45-J45),5)</f>
        <v>-12831.78</v>
      </c>
      <c r="M45" s="6"/>
      <c r="N45" s="22">
        <f>ROUND(IF(J45=0,IF(H45=0,0,1),H45/J45),5)</f>
        <v>0.16666</v>
      </c>
      <c r="O45" s="16"/>
      <c r="P45" s="17"/>
      <c r="Q45" s="17"/>
      <c r="R45" s="17"/>
      <c r="S45" s="17"/>
      <c r="T45" s="17"/>
      <c r="U45" s="17"/>
      <c r="V45" s="17"/>
    </row>
    <row r="46" ht="14.5" customHeight="1">
      <c r="A46" s="4"/>
      <c r="B46" s="4"/>
      <c r="C46" s="4"/>
      <c r="D46" s="4"/>
      <c r="E46" t="s" s="4">
        <v>118</v>
      </c>
      <c r="F46" s="4"/>
      <c r="G46" s="4"/>
      <c r="H46" s="7">
        <v>478.76</v>
      </c>
      <c r="I46" s="6"/>
      <c r="J46" s="7">
        <v>2872.54</v>
      </c>
      <c r="K46" s="6"/>
      <c r="L46" s="7">
        <f>ROUND((H46-J46),5)</f>
        <v>-2393.78</v>
      </c>
      <c r="M46" s="6"/>
      <c r="N46" s="22">
        <f>ROUND(IF(J46=0,IF(H46=0,0,1),H46/J46),5)</f>
        <v>0.16667</v>
      </c>
      <c r="O46" s="16"/>
      <c r="P46" s="17"/>
      <c r="Q46" s="17"/>
      <c r="R46" s="17"/>
      <c r="S46" s="17"/>
      <c r="T46" s="17"/>
      <c r="U46" s="17"/>
      <c r="V46" s="17"/>
    </row>
    <row r="47" ht="14.5" customHeight="1">
      <c r="A47" s="4"/>
      <c r="B47" s="4"/>
      <c r="C47" s="4"/>
      <c r="D47" s="4"/>
      <c r="E47" t="s" s="4">
        <v>119</v>
      </c>
      <c r="F47" s="4"/>
      <c r="G47" s="4"/>
      <c r="H47" s="7">
        <v>462.46</v>
      </c>
      <c r="I47" s="6"/>
      <c r="J47" s="7">
        <v>7378.79</v>
      </c>
      <c r="K47" s="6"/>
      <c r="L47" s="7">
        <f>ROUND((H47-J47),5)</f>
        <v>-6916.33</v>
      </c>
      <c r="M47" s="6"/>
      <c r="N47" s="22">
        <f>ROUND(IF(J47=0,IF(H47=0,0,1),H47/J47),5)</f>
        <v>0.06267</v>
      </c>
      <c r="O47" s="16"/>
      <c r="P47" s="17"/>
      <c r="Q47" s="17"/>
      <c r="R47" s="17"/>
      <c r="S47" s="17"/>
      <c r="T47" s="17"/>
      <c r="U47" s="17"/>
      <c r="V47" s="17"/>
    </row>
    <row r="48" ht="14.5" customHeight="1">
      <c r="A48" s="4"/>
      <c r="B48" s="4"/>
      <c r="C48" s="4"/>
      <c r="D48" s="4"/>
      <c r="E48" t="s" s="4">
        <v>139</v>
      </c>
      <c r="F48" s="4"/>
      <c r="G48" s="4"/>
      <c r="H48" s="7">
        <v>0</v>
      </c>
      <c r="I48" s="6"/>
      <c r="J48" s="7">
        <v>10400</v>
      </c>
      <c r="K48" s="6"/>
      <c r="L48" s="7">
        <f>ROUND((H48-J48),5)</f>
        <v>-10400</v>
      </c>
      <c r="M48" s="6"/>
      <c r="N48" s="22">
        <f>ROUND(IF(J48=0,IF(H48=0,0,1),H48/J48),5)</f>
        <v>0</v>
      </c>
      <c r="O48" s="16"/>
      <c r="P48" s="17"/>
      <c r="Q48" s="17"/>
      <c r="R48" s="17"/>
      <c r="S48" s="17"/>
      <c r="T48" s="17"/>
      <c r="U48" s="17"/>
      <c r="V48" s="17"/>
    </row>
    <row r="49" ht="14.5" customHeight="1">
      <c r="A49" s="4"/>
      <c r="B49" s="4"/>
      <c r="C49" s="4"/>
      <c r="D49" s="4"/>
      <c r="E49" t="s" s="4">
        <v>140</v>
      </c>
      <c r="F49" s="4"/>
      <c r="G49" s="4"/>
      <c r="H49" s="7">
        <v>0</v>
      </c>
      <c r="I49" s="6"/>
      <c r="J49" s="7">
        <v>950</v>
      </c>
      <c r="K49" s="6"/>
      <c r="L49" s="7">
        <f>ROUND((H49-J49),5)</f>
        <v>-950</v>
      </c>
      <c r="M49" s="6"/>
      <c r="N49" s="22">
        <f>ROUND(IF(J49=0,IF(H49=0,0,1),H49/J49),5)</f>
        <v>0</v>
      </c>
      <c r="O49" s="16"/>
      <c r="P49" s="17"/>
      <c r="Q49" s="17"/>
      <c r="R49" s="17"/>
      <c r="S49" s="17"/>
      <c r="T49" s="17"/>
      <c r="U49" s="17"/>
      <c r="V49" s="17"/>
    </row>
    <row r="50" ht="14.5" customHeight="1">
      <c r="A50" s="4"/>
      <c r="B50" s="4"/>
      <c r="C50" s="4"/>
      <c r="D50" s="4"/>
      <c r="E50" t="s" s="4">
        <v>120</v>
      </c>
      <c r="F50" s="4"/>
      <c r="G50" s="4"/>
      <c r="H50" s="7">
        <v>682.96</v>
      </c>
      <c r="I50" s="6"/>
      <c r="J50" s="7">
        <v>10615.23</v>
      </c>
      <c r="K50" s="6"/>
      <c r="L50" s="7">
        <f>ROUND((H50-J50),5)</f>
        <v>-9932.27</v>
      </c>
      <c r="M50" s="6"/>
      <c r="N50" s="22">
        <f>ROUND(IF(J50=0,IF(H50=0,0,1),H50/J50),5)</f>
        <v>0.06433999999999999</v>
      </c>
      <c r="O50" s="16"/>
      <c r="P50" s="17"/>
      <c r="Q50" s="17"/>
      <c r="R50" s="17"/>
      <c r="S50" s="17"/>
      <c r="T50" s="17"/>
      <c r="U50" s="17"/>
      <c r="V50" s="17"/>
    </row>
    <row r="51" ht="14.5" customHeight="1">
      <c r="A51" s="4"/>
      <c r="B51" s="4"/>
      <c r="C51" s="4"/>
      <c r="D51" s="4"/>
      <c r="E51" t="s" s="4">
        <v>121</v>
      </c>
      <c r="F51" s="4"/>
      <c r="G51" s="4"/>
      <c r="H51" s="7">
        <v>5840</v>
      </c>
      <c r="I51" s="6"/>
      <c r="J51" s="7">
        <v>4866</v>
      </c>
      <c r="K51" s="6"/>
      <c r="L51" s="7">
        <f>ROUND((H51-J51),5)</f>
        <v>974</v>
      </c>
      <c r="M51" s="6"/>
      <c r="N51" s="22">
        <f>ROUND(IF(J51=0,IF(H51=0,0,1),H51/J51),5)</f>
        <v>1.20016</v>
      </c>
      <c r="O51" s="16"/>
      <c r="P51" s="17"/>
      <c r="Q51" s="17"/>
      <c r="R51" s="17"/>
      <c r="S51" s="17"/>
      <c r="T51" s="17"/>
      <c r="U51" s="17"/>
      <c r="V51" s="17"/>
    </row>
    <row r="52" ht="14.5" customHeight="1">
      <c r="A52" s="4"/>
      <c r="B52" s="4"/>
      <c r="C52" s="4"/>
      <c r="D52" s="4"/>
      <c r="E52" t="s" s="4">
        <v>122</v>
      </c>
      <c r="F52" s="4"/>
      <c r="G52" s="4"/>
      <c r="H52" s="7">
        <v>2971.55</v>
      </c>
      <c r="I52" s="6"/>
      <c r="J52" s="7">
        <v>20565.48</v>
      </c>
      <c r="K52" s="6"/>
      <c r="L52" s="7">
        <f>ROUND((H52-J52),5)</f>
        <v>-17593.93</v>
      </c>
      <c r="M52" s="6"/>
      <c r="N52" s="22">
        <f>ROUND(IF(J52=0,IF(H52=0,0,1),H52/J52),5)</f>
        <v>0.14449</v>
      </c>
      <c r="O52" s="16"/>
      <c r="P52" s="17"/>
      <c r="Q52" s="17"/>
      <c r="R52" s="17"/>
      <c r="S52" s="17"/>
      <c r="T52" s="17"/>
      <c r="U52" s="17"/>
      <c r="V52" s="17"/>
    </row>
    <row r="53" ht="14.5" customHeight="1">
      <c r="A53" s="4"/>
      <c r="B53" s="4"/>
      <c r="C53" s="4"/>
      <c r="D53" s="4"/>
      <c r="E53" t="s" s="4">
        <v>123</v>
      </c>
      <c r="F53" s="4"/>
      <c r="G53" s="4"/>
      <c r="H53" s="7">
        <v>1645.72</v>
      </c>
      <c r="I53" s="6"/>
      <c r="J53" s="7"/>
      <c r="K53" s="6"/>
      <c r="L53" s="7"/>
      <c r="M53" s="6"/>
      <c r="N53" s="22"/>
      <c r="O53" s="16"/>
      <c r="P53" s="17"/>
      <c r="Q53" s="17"/>
      <c r="R53" s="17"/>
      <c r="S53" s="17"/>
      <c r="T53" s="17"/>
      <c r="U53" s="17"/>
      <c r="V53" s="17"/>
    </row>
    <row r="54" ht="14.5" customHeight="1">
      <c r="A54" s="4"/>
      <c r="B54" s="4"/>
      <c r="C54" s="4"/>
      <c r="D54" s="4"/>
      <c r="E54" t="s" s="4">
        <v>124</v>
      </c>
      <c r="F54" s="4"/>
      <c r="G54" s="4"/>
      <c r="H54" s="7">
        <v>4221.57</v>
      </c>
      <c r="I54" s="6"/>
      <c r="J54" s="7">
        <v>17134.5</v>
      </c>
      <c r="K54" s="6"/>
      <c r="L54" s="7">
        <f>ROUND((H54-J54),5)</f>
        <v>-12912.93</v>
      </c>
      <c r="M54" s="6"/>
      <c r="N54" s="22">
        <f>ROUND(IF(J54=0,IF(H54=0,0,1),H54/J54),5)</f>
        <v>0.24638</v>
      </c>
      <c r="O54" s="16"/>
      <c r="P54" s="17"/>
      <c r="Q54" s="17"/>
      <c r="R54" s="17"/>
      <c r="S54" s="17"/>
      <c r="T54" s="17"/>
      <c r="U54" s="17"/>
      <c r="V54" s="17"/>
    </row>
    <row r="55" ht="14.5" customHeight="1">
      <c r="A55" s="4"/>
      <c r="B55" s="4"/>
      <c r="C55" s="4"/>
      <c r="D55" s="4"/>
      <c r="E55" t="s" s="4">
        <v>125</v>
      </c>
      <c r="F55" s="4"/>
      <c r="G55" s="4"/>
      <c r="H55" s="7">
        <v>150</v>
      </c>
      <c r="I55" s="6"/>
      <c r="J55" s="7">
        <v>5000</v>
      </c>
      <c r="K55" s="6"/>
      <c r="L55" s="7">
        <f>ROUND((H55-J55),5)</f>
        <v>-4850</v>
      </c>
      <c r="M55" s="6"/>
      <c r="N55" s="22">
        <f>ROUND(IF(J55=0,IF(H55=0,0,1),H55/J55),5)</f>
        <v>0.03</v>
      </c>
      <c r="O55" s="16"/>
      <c r="P55" s="17"/>
      <c r="Q55" s="17"/>
      <c r="R55" s="17"/>
      <c r="S55" s="17"/>
      <c r="T55" s="17"/>
      <c r="U55" s="17"/>
      <c r="V55" s="17"/>
    </row>
    <row r="56" ht="15" customHeight="1">
      <c r="A56" s="4"/>
      <c r="B56" s="4"/>
      <c r="C56" s="4"/>
      <c r="D56" s="4"/>
      <c r="E56" t="s" s="4">
        <v>141</v>
      </c>
      <c r="F56" s="4"/>
      <c r="G56" s="4"/>
      <c r="H56" s="8">
        <v>0</v>
      </c>
      <c r="I56" s="6"/>
      <c r="J56" s="8">
        <v>0</v>
      </c>
      <c r="K56" s="6"/>
      <c r="L56" s="8">
        <f>ROUND((H56-J56),5)</f>
        <v>0</v>
      </c>
      <c r="M56" s="6"/>
      <c r="N56" s="23">
        <f>ROUND(IF(J56=0,IF(H56=0,0,1),H56/J56),5)</f>
        <v>0</v>
      </c>
      <c r="O56" s="16"/>
      <c r="P56" s="17"/>
      <c r="Q56" s="17"/>
      <c r="R56" s="17"/>
      <c r="S56" s="17"/>
      <c r="T56" s="17"/>
      <c r="U56" s="17"/>
      <c r="V56" s="17"/>
    </row>
    <row r="57" ht="15" customHeight="1">
      <c r="A57" s="4"/>
      <c r="B57" s="4"/>
      <c r="C57" s="4"/>
      <c r="D57" t="s" s="4">
        <v>126</v>
      </c>
      <c r="E57" s="4"/>
      <c r="F57" s="4"/>
      <c r="G57" s="4"/>
      <c r="H57" s="9">
        <f>ROUND(SUM(H36:H56),5)</f>
        <v>69259.210000000006</v>
      </c>
      <c r="I57" s="6"/>
      <c r="J57" s="9">
        <f>ROUND(SUM(J36:J56),5)</f>
        <v>442738.99</v>
      </c>
      <c r="K57" s="6"/>
      <c r="L57" s="9">
        <f>ROUND((H57-J57),5)</f>
        <v>-373479.78</v>
      </c>
      <c r="M57" s="6"/>
      <c r="N57" s="25">
        <f>ROUND(IF(J57=0,IF(H57=0,0,1),H57/J57),5)</f>
        <v>0.15643</v>
      </c>
      <c r="O57" s="16"/>
      <c r="P57" s="17"/>
      <c r="Q57" s="17"/>
      <c r="R57" s="17"/>
      <c r="S57" s="17"/>
      <c r="T57" s="17"/>
      <c r="U57" s="17"/>
      <c r="V57" s="17"/>
    </row>
    <row r="58" ht="15" customHeight="1">
      <c r="A58" s="4"/>
      <c r="B58" t="s" s="4">
        <v>127</v>
      </c>
      <c r="C58" s="4"/>
      <c r="D58" s="4"/>
      <c r="E58" s="4"/>
      <c r="F58" s="4"/>
      <c r="G58" s="4"/>
      <c r="H58" s="9">
        <f>ROUND(H3+H35-H57,5)</f>
        <v>76111.97</v>
      </c>
      <c r="I58" s="6"/>
      <c r="J58" s="9">
        <f>ROUND(J3+J35-J57,5)</f>
        <v>4190.01</v>
      </c>
      <c r="K58" s="6"/>
      <c r="L58" s="9">
        <f>ROUND((H58-J58),5)</f>
        <v>71921.960000000006</v>
      </c>
      <c r="M58" s="6"/>
      <c r="N58" s="25">
        <f>ROUND(IF(J58=0,IF(H58=0,0,1),H58/J58),5)</f>
        <v>18.1651</v>
      </c>
      <c r="O58" s="16"/>
      <c r="P58" s="17"/>
      <c r="Q58" s="17"/>
      <c r="R58" s="17"/>
      <c r="S58" s="17"/>
      <c r="T58" s="17"/>
      <c r="U58" s="17"/>
      <c r="V58" s="17"/>
    </row>
    <row r="59" ht="11" customHeight="1">
      <c r="A59" t="s" s="4">
        <v>76</v>
      </c>
      <c r="B59" s="4"/>
      <c r="C59" s="4"/>
      <c r="D59" s="4"/>
      <c r="E59" s="4"/>
      <c r="F59" s="4"/>
      <c r="G59" s="4"/>
      <c r="H59" s="11">
        <f>H58</f>
        <v>76111.97</v>
      </c>
      <c r="I59" s="4"/>
      <c r="J59" s="11">
        <f>J58</f>
        <v>4190.01</v>
      </c>
      <c r="K59" s="4"/>
      <c r="L59" s="11">
        <f>ROUND((H59-J59),5)</f>
        <v>71921.960000000006</v>
      </c>
      <c r="M59" s="4"/>
      <c r="N59" s="26">
        <f>ROUND(IF(J59=0,IF(H59=0,0,1),H59/J59),5)</f>
        <v>18.1651</v>
      </c>
      <c r="O59" s="27"/>
      <c r="P59" s="17"/>
      <c r="Q59" s="17"/>
      <c r="R59" s="17"/>
      <c r="S59" s="17"/>
      <c r="T59" s="17"/>
      <c r="U59" s="17"/>
      <c r="V59" s="17"/>
    </row>
    <row r="60" ht="15" customHeight="1">
      <c r="A60" s="16"/>
      <c r="B60" s="16"/>
      <c r="C60" s="16"/>
      <c r="D60" s="16"/>
      <c r="E60" s="16"/>
      <c r="F60" s="16"/>
      <c r="G60" s="16"/>
      <c r="H60" s="28"/>
      <c r="I60" s="16"/>
      <c r="J60" s="28"/>
      <c r="K60" s="16"/>
      <c r="L60" s="28"/>
      <c r="M60" s="16"/>
      <c r="N60" s="28"/>
      <c r="O60" s="16"/>
      <c r="P60" s="17"/>
      <c r="Q60" s="17"/>
      <c r="R60" s="17"/>
      <c r="S60" s="17"/>
      <c r="T60" s="17"/>
      <c r="U60" s="17"/>
      <c r="V60" s="17"/>
    </row>
    <row r="61" ht="14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7"/>
      <c r="Q61" s="17"/>
      <c r="R61" s="17"/>
      <c r="S61" s="17"/>
      <c r="T61" s="17"/>
      <c r="U61" s="17"/>
      <c r="V61" s="17"/>
    </row>
    <row r="62" ht="14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29"/>
      <c r="Q62" s="17"/>
      <c r="R62" s="17"/>
      <c r="S62" s="17"/>
      <c r="T62" s="17"/>
      <c r="U62" s="17"/>
      <c r="V62" s="17"/>
    </row>
    <row r="63" ht="23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30"/>
      <c r="P63" s="31"/>
      <c r="Q63" s="32"/>
      <c r="R63" s="17"/>
      <c r="S63" s="17"/>
      <c r="T63" s="17"/>
      <c r="U63" s="17"/>
      <c r="V63" s="17"/>
    </row>
    <row r="64" ht="14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33"/>
      <c r="Q64" s="17"/>
      <c r="R64" s="17"/>
      <c r="S64" s="17"/>
      <c r="T64" s="17"/>
      <c r="U64" s="17"/>
      <c r="V64" s="17"/>
    </row>
    <row r="65" ht="14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  <c r="Q65" s="17"/>
      <c r="R65" s="17"/>
      <c r="S65" s="17"/>
      <c r="T65" s="17"/>
      <c r="U65" s="17"/>
      <c r="V65" s="17"/>
    </row>
    <row r="66" ht="14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7"/>
      <c r="Q66" s="17"/>
      <c r="R66" s="17"/>
      <c r="S66" s="17"/>
      <c r="T66" s="17"/>
      <c r="U66" s="17"/>
      <c r="V66" s="17"/>
    </row>
    <row r="67" ht="14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7"/>
      <c r="Q67" s="17"/>
      <c r="R67" s="17"/>
      <c r="S67" s="17"/>
      <c r="T67" s="17"/>
      <c r="U67" s="17"/>
      <c r="V67" s="17"/>
    </row>
    <row r="68" ht="14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  <c r="Q68" s="17"/>
      <c r="R68" s="17"/>
      <c r="S68" s="17"/>
      <c r="T68" s="17"/>
      <c r="U68" s="17"/>
      <c r="V68" s="17"/>
    </row>
    <row r="69" ht="14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7"/>
      <c r="S69" s="17"/>
      <c r="T69" s="17"/>
      <c r="U69" s="17"/>
      <c r="V69" s="17"/>
    </row>
    <row r="70" ht="14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7"/>
      <c r="R70" s="17"/>
      <c r="S70" s="17"/>
      <c r="T70" s="17"/>
      <c r="U70" s="17"/>
      <c r="V70" s="17"/>
    </row>
    <row r="71" ht="14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17"/>
      <c r="R71" s="17"/>
      <c r="S71" s="17"/>
      <c r="T71" s="17"/>
      <c r="U71" s="17"/>
      <c r="V71" s="17"/>
    </row>
    <row r="72" ht="14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/>
      <c r="Q72" s="17"/>
      <c r="R72" s="17"/>
      <c r="S72" s="17"/>
      <c r="T72" s="17"/>
      <c r="U72" s="17"/>
      <c r="V72" s="17"/>
    </row>
    <row r="73" ht="14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Q73" s="17"/>
      <c r="R73" s="17"/>
      <c r="S73" s="17"/>
      <c r="T73" s="17"/>
      <c r="U73" s="17"/>
      <c r="V73" s="17"/>
    </row>
    <row r="74" ht="14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  <c r="Q74" s="17"/>
      <c r="R74" s="17"/>
      <c r="S74" s="17"/>
      <c r="T74" s="17"/>
      <c r="U74" s="17"/>
      <c r="V74" s="17"/>
    </row>
    <row r="75" ht="14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/>
      <c r="Q75" s="17"/>
      <c r="R75" s="17"/>
      <c r="S75" s="17"/>
      <c r="T75" s="17"/>
      <c r="U75" s="17"/>
      <c r="V75" s="17"/>
    </row>
    <row r="76" ht="14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  <c r="Q76" s="17"/>
      <c r="R76" s="17"/>
      <c r="S76" s="17"/>
      <c r="T76" s="17"/>
      <c r="U76" s="17"/>
      <c r="V76" s="17"/>
    </row>
    <row r="77" ht="21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34"/>
      <c r="Q77" s="17"/>
      <c r="R77" s="17"/>
      <c r="S77" s="17"/>
      <c r="T77" s="17"/>
      <c r="U77" s="17"/>
      <c r="V77" s="17"/>
    </row>
    <row r="78" ht="14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7"/>
      <c r="Q78" s="35"/>
      <c r="R78" s="17"/>
      <c r="S78" s="17"/>
      <c r="T78" s="17"/>
      <c r="U78" s="17"/>
      <c r="V78" s="17"/>
    </row>
    <row r="79" ht="14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/>
      <c r="Q79" s="35"/>
      <c r="R79" s="17"/>
      <c r="S79" s="17"/>
      <c r="T79" s="17"/>
      <c r="U79" s="17"/>
      <c r="V79" s="17"/>
    </row>
    <row r="80" ht="14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7"/>
      <c r="Q80" s="35"/>
      <c r="R80" s="17"/>
      <c r="S80" s="17"/>
      <c r="T80" s="17"/>
      <c r="U80" s="17"/>
      <c r="V80" s="17"/>
    </row>
    <row r="81" ht="14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7"/>
      <c r="Q81" s="35"/>
      <c r="R81" s="17"/>
      <c r="S81" s="17"/>
      <c r="T81" s="17"/>
      <c r="U81" s="17"/>
      <c r="V81" s="17"/>
    </row>
    <row r="82" ht="14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7"/>
      <c r="Q82" s="35"/>
      <c r="R82" s="17"/>
      <c r="S82" s="17"/>
      <c r="T82" s="17"/>
      <c r="U82" s="17"/>
      <c r="V82" s="17"/>
    </row>
    <row r="83" ht="14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/>
      <c r="Q83" s="35"/>
      <c r="R83" s="17"/>
      <c r="S83" s="17"/>
      <c r="T83" s="17"/>
      <c r="U83" s="17"/>
      <c r="V83" s="17"/>
    </row>
    <row r="84" ht="14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/>
      <c r="Q84" s="35"/>
      <c r="R84" s="17"/>
      <c r="S84" s="17"/>
      <c r="T84" s="17"/>
      <c r="U84" s="17"/>
      <c r="V84" s="17"/>
    </row>
    <row r="85" ht="14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  <c r="Q85" s="17"/>
      <c r="R85" s="17"/>
      <c r="S85" s="17"/>
      <c r="T85" s="17"/>
      <c r="U85" s="17"/>
      <c r="V85" s="17"/>
    </row>
    <row r="86" ht="14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/>
      <c r="Q86" s="17"/>
      <c r="R86" s="17"/>
      <c r="S86" s="17"/>
      <c r="T86" s="17"/>
      <c r="U86" s="17"/>
      <c r="V86" s="17"/>
    </row>
    <row r="87" ht="14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7"/>
      <c r="Q87" s="17"/>
      <c r="R87" s="17"/>
      <c r="S87" s="17"/>
      <c r="T87" s="17"/>
      <c r="U87" s="17"/>
      <c r="V87" s="17"/>
    </row>
    <row r="88" ht="14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7"/>
      <c r="Q88" s="17"/>
      <c r="R88" s="17"/>
      <c r="S88" s="17"/>
      <c r="T88" s="17"/>
      <c r="U88" s="17"/>
      <c r="V88" s="17"/>
    </row>
    <row r="89" ht="14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/>
      <c r="Q89" s="17"/>
      <c r="R89" s="17"/>
      <c r="S89" s="17"/>
      <c r="T89" s="17"/>
      <c r="U89" s="17"/>
      <c r="V89" s="17"/>
    </row>
    <row r="90" ht="14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/>
      <c r="Q90" s="17"/>
      <c r="R90" s="17"/>
      <c r="S90" s="17"/>
      <c r="T90" s="17"/>
      <c r="U90" s="17"/>
      <c r="V90" s="17"/>
    </row>
    <row r="91" ht="14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  <c r="Q91" s="17"/>
      <c r="R91" s="17"/>
      <c r="S91" s="17"/>
      <c r="T91" s="17"/>
      <c r="U91" s="17"/>
      <c r="V91" s="17"/>
    </row>
    <row r="92" ht="14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7"/>
      <c r="Q92" s="17"/>
      <c r="R92" s="17"/>
      <c r="S92" s="17"/>
      <c r="T92" s="17"/>
      <c r="U92" s="17"/>
      <c r="V92" s="17"/>
    </row>
    <row r="93" ht="14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7"/>
      <c r="Q93" s="17"/>
      <c r="R93" s="17"/>
      <c r="S93" s="17"/>
      <c r="T93" s="17"/>
      <c r="U93" s="17"/>
      <c r="V93" s="1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O78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36" customWidth="1"/>
    <col min="7" max="7" width="34" style="36" customWidth="1"/>
    <col min="8" max="8" width="8.85156" style="36" customWidth="1"/>
    <col min="9" max="9" width="64" style="36" customWidth="1"/>
    <col min="10" max="11" width="8.85156" style="36" customWidth="1"/>
    <col min="12" max="12" width="42.3516" style="36" customWidth="1"/>
    <col min="13" max="13" width="12.5" style="36" customWidth="1"/>
    <col min="14" max="15" width="8.85156" style="36" customWidth="1"/>
    <col min="16" max="16384" width="8.85156" style="36" customWidth="1"/>
  </cols>
  <sheetData>
    <row r="1" ht="15" customHeight="1">
      <c r="A1" s="2"/>
      <c r="B1" s="2"/>
      <c r="C1" s="2"/>
      <c r="D1" s="2"/>
      <c r="E1" s="2"/>
      <c r="F1" s="2"/>
      <c r="G1" s="2"/>
      <c r="H1" t="s" s="3">
        <v>1</v>
      </c>
      <c r="I1" s="20"/>
      <c r="J1" s="17"/>
      <c r="K1" s="17"/>
      <c r="L1" s="17"/>
      <c r="M1" s="17"/>
      <c r="N1" s="17"/>
      <c r="O1" s="17"/>
    </row>
    <row r="2" ht="15" customHeight="1">
      <c r="A2" t="s" s="4">
        <v>2</v>
      </c>
      <c r="B2" s="4"/>
      <c r="C2" s="4"/>
      <c r="D2" s="4"/>
      <c r="E2" s="4"/>
      <c r="F2" s="4"/>
      <c r="G2" s="4"/>
      <c r="H2" s="5"/>
      <c r="I2" s="16"/>
      <c r="J2" s="17"/>
      <c r="K2" s="17"/>
      <c r="L2" s="17"/>
      <c r="M2" s="17"/>
      <c r="N2" s="17"/>
      <c r="O2" s="17"/>
    </row>
    <row r="3" ht="14.5" customHeight="1">
      <c r="A3" s="4"/>
      <c r="B3" t="s" s="4">
        <v>3</v>
      </c>
      <c r="C3" s="4"/>
      <c r="D3" s="4"/>
      <c r="E3" s="4"/>
      <c r="F3" s="4"/>
      <c r="G3" s="4"/>
      <c r="H3" s="7"/>
      <c r="I3" s="16"/>
      <c r="J3" s="17"/>
      <c r="K3" s="17"/>
      <c r="L3" s="17"/>
      <c r="M3" s="17"/>
      <c r="N3" s="17"/>
      <c r="O3" s="17"/>
    </row>
    <row r="4" ht="14.5" customHeight="1">
      <c r="A4" s="4"/>
      <c r="B4" s="4"/>
      <c r="C4" t="s" s="4">
        <v>4</v>
      </c>
      <c r="D4" s="4"/>
      <c r="E4" s="4"/>
      <c r="F4" s="4"/>
      <c r="G4" s="4"/>
      <c r="H4" s="7"/>
      <c r="I4" s="16"/>
      <c r="J4" s="17"/>
      <c r="K4" s="17"/>
      <c r="L4" s="17"/>
      <c r="M4" s="17"/>
      <c r="N4" s="17"/>
      <c r="O4" s="17"/>
    </row>
    <row r="5" ht="14.5" customHeight="1">
      <c r="A5" s="4"/>
      <c r="B5" s="4"/>
      <c r="C5" s="4"/>
      <c r="D5" t="s" s="4">
        <v>5</v>
      </c>
      <c r="E5" s="4"/>
      <c r="F5" s="4"/>
      <c r="G5" s="4"/>
      <c r="H5" s="7"/>
      <c r="I5" s="16"/>
      <c r="J5" s="17"/>
      <c r="K5" s="17"/>
      <c r="L5" s="17"/>
      <c r="M5" s="17"/>
      <c r="N5" s="17"/>
      <c r="O5" s="17"/>
    </row>
    <row r="6" ht="14.5" customHeight="1">
      <c r="A6" s="4"/>
      <c r="B6" s="4"/>
      <c r="C6" s="4"/>
      <c r="D6" s="4"/>
      <c r="E6" t="s" s="4">
        <v>6</v>
      </c>
      <c r="F6" s="4"/>
      <c r="G6" s="4"/>
      <c r="H6" s="7">
        <v>151632.23</v>
      </c>
      <c r="I6" s="16"/>
      <c r="J6" s="17"/>
      <c r="K6" s="17"/>
      <c r="L6" s="17"/>
      <c r="M6" s="17"/>
      <c r="N6" s="17"/>
      <c r="O6" s="17"/>
    </row>
    <row r="7" ht="14.5" customHeight="1">
      <c r="A7" s="4"/>
      <c r="B7" s="4"/>
      <c r="C7" s="4"/>
      <c r="D7" s="4"/>
      <c r="E7" t="s" s="4">
        <v>7</v>
      </c>
      <c r="F7" s="4"/>
      <c r="G7" s="4"/>
      <c r="H7" s="7">
        <v>0.33</v>
      </c>
      <c r="I7" s="16"/>
      <c r="J7" s="17"/>
      <c r="K7" s="17"/>
      <c r="L7" s="17"/>
      <c r="M7" s="17"/>
      <c r="N7" s="17"/>
      <c r="O7" s="17"/>
    </row>
    <row r="8" ht="14.5" customHeight="1">
      <c r="A8" s="4"/>
      <c r="B8" s="4"/>
      <c r="C8" s="4"/>
      <c r="D8" s="4"/>
      <c r="E8" t="s" s="4">
        <v>8</v>
      </c>
      <c r="F8" s="4"/>
      <c r="G8" s="4"/>
      <c r="H8" s="7"/>
      <c r="I8" s="16"/>
      <c r="J8" s="17"/>
      <c r="K8" s="17"/>
      <c r="L8" s="17"/>
      <c r="M8" s="17"/>
      <c r="N8" s="17"/>
      <c r="O8" s="17"/>
    </row>
    <row r="9" ht="14.5" customHeight="1">
      <c r="A9" s="4"/>
      <c r="B9" s="4"/>
      <c r="C9" s="4"/>
      <c r="D9" s="4"/>
      <c r="E9" s="4"/>
      <c r="F9" t="s" s="4">
        <v>9</v>
      </c>
      <c r="G9" s="4"/>
      <c r="H9" s="7">
        <v>16543.19</v>
      </c>
      <c r="I9" s="16"/>
      <c r="J9" s="17"/>
      <c r="K9" s="17"/>
      <c r="L9" s="17"/>
      <c r="M9" s="17"/>
      <c r="N9" s="17"/>
      <c r="O9" s="17"/>
    </row>
    <row r="10" ht="15" customHeight="1">
      <c r="A10" s="4"/>
      <c r="B10" s="4"/>
      <c r="C10" s="4"/>
      <c r="D10" s="4"/>
      <c r="E10" s="4"/>
      <c r="F10" t="s" s="4">
        <v>10</v>
      </c>
      <c r="G10" s="4"/>
      <c r="H10" s="8">
        <v>33172.71</v>
      </c>
      <c r="I10" s="16"/>
      <c r="J10" s="17"/>
      <c r="K10" s="17"/>
      <c r="L10" s="17"/>
      <c r="M10" s="17"/>
      <c r="N10" s="17"/>
      <c r="O10" s="17"/>
    </row>
    <row r="11" ht="15" customHeight="1">
      <c r="A11" s="4"/>
      <c r="B11" s="4"/>
      <c r="C11" s="4"/>
      <c r="D11" s="4"/>
      <c r="E11" t="s" s="4">
        <v>11</v>
      </c>
      <c r="F11" s="4"/>
      <c r="G11" s="4"/>
      <c r="H11" s="9">
        <f>ROUND(SUM(H8:H10),5)</f>
        <v>49715.9</v>
      </c>
      <c r="I11" s="16"/>
      <c r="J11" s="17"/>
      <c r="K11" s="17"/>
      <c r="L11" s="17"/>
      <c r="M11" s="17"/>
      <c r="N11" s="17"/>
      <c r="O11" s="17"/>
    </row>
    <row r="12" ht="15" customHeight="1">
      <c r="A12" s="4"/>
      <c r="B12" s="4"/>
      <c r="C12" s="4"/>
      <c r="D12" t="s" s="4">
        <v>12</v>
      </c>
      <c r="E12" s="4"/>
      <c r="F12" s="4"/>
      <c r="G12" s="4"/>
      <c r="H12" s="9">
        <f>ROUND(SUM(H5:H7)+H11,5)</f>
        <v>201348.46</v>
      </c>
      <c r="I12" s="16"/>
      <c r="J12" s="17"/>
      <c r="K12" s="17"/>
      <c r="L12" s="17"/>
      <c r="M12" s="17"/>
      <c r="N12" s="17"/>
      <c r="O12" s="17"/>
    </row>
    <row r="13" ht="14.5" customHeight="1">
      <c r="A13" s="4"/>
      <c r="B13" s="4"/>
      <c r="C13" t="s" s="4">
        <v>13</v>
      </c>
      <c r="D13" s="4"/>
      <c r="E13" s="4"/>
      <c r="F13" s="4"/>
      <c r="G13" s="4"/>
      <c r="H13" s="10">
        <f>ROUND(H4+H12,5)</f>
        <v>201348.46</v>
      </c>
      <c r="I13" s="16"/>
      <c r="J13" s="17"/>
      <c r="K13" s="17"/>
      <c r="L13" s="17"/>
      <c r="M13" s="17"/>
      <c r="N13" s="17"/>
      <c r="O13" s="17"/>
    </row>
    <row r="14" ht="14.5" customHeight="1">
      <c r="A14" s="4"/>
      <c r="B14" s="4"/>
      <c r="C14" t="s" s="4">
        <v>14</v>
      </c>
      <c r="D14" s="4"/>
      <c r="E14" s="4"/>
      <c r="F14" s="4"/>
      <c r="G14" s="4"/>
      <c r="H14" s="7"/>
      <c r="I14" s="16"/>
      <c r="J14" s="17"/>
      <c r="K14" s="17"/>
      <c r="L14" s="17"/>
      <c r="M14" s="17"/>
      <c r="N14" s="17"/>
      <c r="O14" s="17"/>
    </row>
    <row r="15" ht="14.5" customHeight="1">
      <c r="A15" s="4"/>
      <c r="B15" s="4"/>
      <c r="C15" s="4"/>
      <c r="D15" t="s" s="4">
        <v>15</v>
      </c>
      <c r="E15" s="4"/>
      <c r="F15" s="4"/>
      <c r="G15" s="4"/>
      <c r="H15" s="7">
        <v>138447.15</v>
      </c>
      <c r="I15" s="16"/>
      <c r="J15" s="17"/>
      <c r="K15" s="17"/>
      <c r="L15" t="s" s="37">
        <v>142</v>
      </c>
      <c r="M15" s="35">
        <v>114844</v>
      </c>
      <c r="N15" s="38"/>
      <c r="O15" s="17"/>
    </row>
    <row r="16" ht="14.5" customHeight="1">
      <c r="A16" s="4"/>
      <c r="B16" s="4"/>
      <c r="C16" s="4"/>
      <c r="D16" t="s" s="4">
        <v>16</v>
      </c>
      <c r="E16" s="4"/>
      <c r="F16" s="4"/>
      <c r="G16" s="4"/>
      <c r="H16" s="7">
        <v>12850</v>
      </c>
      <c r="I16" s="16"/>
      <c r="J16" s="17"/>
      <c r="K16" s="17"/>
      <c r="L16" t="s" s="37">
        <v>143</v>
      </c>
      <c r="M16" s="35">
        <v>20000</v>
      </c>
      <c r="N16" s="17"/>
      <c r="O16" s="17"/>
    </row>
    <row r="17" ht="15" customHeight="1">
      <c r="A17" s="4"/>
      <c r="B17" s="4"/>
      <c r="C17" s="4"/>
      <c r="D17" t="s" s="4">
        <v>17</v>
      </c>
      <c r="E17" s="4"/>
      <c r="F17" s="4"/>
      <c r="G17" s="4"/>
      <c r="H17" s="8">
        <v>12796</v>
      </c>
      <c r="I17" s="16"/>
      <c r="J17" s="17"/>
      <c r="K17" s="17"/>
      <c r="L17" t="s" s="37">
        <v>144</v>
      </c>
      <c r="M17" s="35">
        <v>926.05</v>
      </c>
      <c r="N17" s="17"/>
      <c r="O17" s="17"/>
    </row>
    <row r="18" ht="14.5" customHeight="1">
      <c r="A18" s="4"/>
      <c r="B18" s="4"/>
      <c r="C18" t="s" s="4">
        <v>18</v>
      </c>
      <c r="D18" s="4"/>
      <c r="E18" s="4"/>
      <c r="F18" s="4"/>
      <c r="G18" s="4"/>
      <c r="H18" s="10">
        <f>ROUND(SUM(H14:H17),5)</f>
        <v>164093.15</v>
      </c>
      <c r="I18" s="16"/>
      <c r="J18" s="17"/>
      <c r="K18" s="17"/>
      <c r="L18" t="s" s="37">
        <v>145</v>
      </c>
      <c r="M18" s="39">
        <v>2677.1</v>
      </c>
      <c r="N18" s="38"/>
      <c r="O18" s="17"/>
    </row>
    <row r="19" ht="15" customHeight="1">
      <c r="A19" s="4"/>
      <c r="B19" s="4"/>
      <c r="C19" t="s" s="4">
        <v>19</v>
      </c>
      <c r="D19" s="4"/>
      <c r="E19" s="4"/>
      <c r="F19" s="4"/>
      <c r="G19" s="4"/>
      <c r="H19" s="7"/>
      <c r="I19" s="16"/>
      <c r="J19" s="17"/>
      <c r="K19" s="17"/>
      <c r="L19" s="40"/>
      <c r="M19" s="41">
        <f>SUM(M15:M18)</f>
        <v>138447.15</v>
      </c>
      <c r="N19" s="32"/>
      <c r="O19" s="17"/>
    </row>
    <row r="20" ht="15" customHeight="1">
      <c r="A20" s="4"/>
      <c r="B20" s="4"/>
      <c r="C20" s="4"/>
      <c r="D20" t="s" s="4">
        <v>20</v>
      </c>
      <c r="E20" s="4"/>
      <c r="F20" s="4"/>
      <c r="G20" s="4"/>
      <c r="H20" s="7">
        <v>2827.25</v>
      </c>
      <c r="I20" s="16"/>
      <c r="J20" s="17"/>
      <c r="K20" s="17"/>
      <c r="L20" s="17"/>
      <c r="M20" s="42"/>
      <c r="N20" s="17"/>
      <c r="O20" s="17"/>
    </row>
    <row r="21" ht="14.5" customHeight="1">
      <c r="A21" s="4"/>
      <c r="B21" s="4"/>
      <c r="C21" s="4"/>
      <c r="D21" t="s" s="4">
        <v>21</v>
      </c>
      <c r="E21" s="4"/>
      <c r="F21" s="4"/>
      <c r="G21" s="4"/>
      <c r="H21" s="7"/>
      <c r="I21" s="16"/>
      <c r="J21" s="17"/>
      <c r="K21" s="17"/>
      <c r="L21" s="17"/>
      <c r="M21" s="17"/>
      <c r="N21" s="17"/>
      <c r="O21" s="17"/>
    </row>
    <row r="22" ht="14.5" customHeight="1">
      <c r="A22" s="4"/>
      <c r="B22" s="4"/>
      <c r="C22" s="4"/>
      <c r="D22" s="4"/>
      <c r="E22" t="s" s="4">
        <v>22</v>
      </c>
      <c r="F22" s="4"/>
      <c r="G22" s="4"/>
      <c r="H22" s="7">
        <v>46105.51</v>
      </c>
      <c r="I22" s="16"/>
      <c r="J22" s="17"/>
      <c r="K22" s="17"/>
      <c r="L22" s="17"/>
      <c r="M22" s="17"/>
      <c r="N22" s="17"/>
      <c r="O22" s="17"/>
    </row>
    <row r="23" ht="15" customHeight="1">
      <c r="A23" s="4"/>
      <c r="B23" s="4"/>
      <c r="C23" s="4"/>
      <c r="D23" s="4"/>
      <c r="E23" t="s" s="4">
        <v>23</v>
      </c>
      <c r="F23" s="4"/>
      <c r="G23" s="4"/>
      <c r="H23" s="8">
        <v>3083.34</v>
      </c>
      <c r="I23" s="16"/>
      <c r="J23" s="17"/>
      <c r="K23" s="17"/>
      <c r="L23" s="17"/>
      <c r="M23" s="17"/>
      <c r="N23" s="17"/>
      <c r="O23" s="17"/>
    </row>
    <row r="24" ht="14.5" customHeight="1">
      <c r="A24" s="4"/>
      <c r="B24" s="4"/>
      <c r="C24" s="4"/>
      <c r="D24" t="s" s="4">
        <v>24</v>
      </c>
      <c r="E24" s="4"/>
      <c r="F24" s="4"/>
      <c r="G24" s="4"/>
      <c r="H24" s="10">
        <f>ROUND(SUM(H21:H23),5)</f>
        <v>49188.85</v>
      </c>
      <c r="I24" s="16"/>
      <c r="J24" s="17"/>
      <c r="K24" s="17"/>
      <c r="L24" s="17"/>
      <c r="M24" s="17"/>
      <c r="N24" s="17"/>
      <c r="O24" s="17"/>
    </row>
    <row r="25" ht="14.5" customHeight="1">
      <c r="A25" s="4"/>
      <c r="B25" s="4"/>
      <c r="C25" s="4"/>
      <c r="D25" t="s" s="4">
        <v>25</v>
      </c>
      <c r="E25" s="4"/>
      <c r="F25" s="4"/>
      <c r="G25" s="4"/>
      <c r="H25" s="7">
        <v>11951.52</v>
      </c>
      <c r="I25" s="16"/>
      <c r="J25" s="17"/>
      <c r="K25" s="17"/>
      <c r="L25" s="17"/>
      <c r="M25" s="17"/>
      <c r="N25" s="17"/>
      <c r="O25" s="17"/>
    </row>
    <row r="26" ht="15" customHeight="1">
      <c r="A26" s="4"/>
      <c r="B26" s="4"/>
      <c r="C26" s="4"/>
      <c r="D26" t="s" s="4">
        <v>26</v>
      </c>
      <c r="E26" s="4"/>
      <c r="F26" s="4"/>
      <c r="G26" s="4"/>
      <c r="H26" s="8">
        <v>18335.98</v>
      </c>
      <c r="I26" s="16"/>
      <c r="J26" s="17"/>
      <c r="K26" s="17"/>
      <c r="L26" s="17"/>
      <c r="M26" s="17"/>
      <c r="N26" s="17"/>
      <c r="O26" s="17"/>
    </row>
    <row r="27" ht="15" customHeight="1">
      <c r="A27" s="4"/>
      <c r="B27" s="4"/>
      <c r="C27" t="s" s="4">
        <v>27</v>
      </c>
      <c r="D27" s="4"/>
      <c r="E27" s="4"/>
      <c r="F27" s="4"/>
      <c r="G27" s="4"/>
      <c r="H27" s="9">
        <f>ROUND(SUM(H19:H20)+SUM(H24:H26),5)</f>
        <v>82303.600000000006</v>
      </c>
      <c r="I27" s="16"/>
      <c r="J27" s="17"/>
      <c r="K27" s="17"/>
      <c r="L27" s="17"/>
      <c r="M27" s="17"/>
      <c r="N27" s="17"/>
      <c r="O27" s="17"/>
    </row>
    <row r="28" ht="14.5" customHeight="1">
      <c r="A28" s="4"/>
      <c r="B28" t="s" s="4">
        <v>28</v>
      </c>
      <c r="C28" s="4"/>
      <c r="D28" s="4"/>
      <c r="E28" s="4"/>
      <c r="F28" s="4"/>
      <c r="G28" s="4"/>
      <c r="H28" s="10">
        <f>ROUND(H3+H13+H18+H27,5)</f>
        <v>447745.21</v>
      </c>
      <c r="I28" s="16"/>
      <c r="J28" s="17"/>
      <c r="K28" s="17"/>
      <c r="L28" s="17"/>
      <c r="M28" s="17"/>
      <c r="N28" s="17"/>
      <c r="O28" s="17"/>
    </row>
    <row r="29" ht="14.5" customHeight="1">
      <c r="A29" s="4"/>
      <c r="B29" t="s" s="4">
        <v>29</v>
      </c>
      <c r="C29" s="4"/>
      <c r="D29" s="4"/>
      <c r="E29" s="4"/>
      <c r="F29" s="4"/>
      <c r="G29" s="4"/>
      <c r="H29" s="7"/>
      <c r="I29" s="16"/>
      <c r="J29" s="17"/>
      <c r="K29" s="17"/>
      <c r="L29" s="17"/>
      <c r="M29" s="17"/>
      <c r="N29" s="17"/>
      <c r="O29" s="17"/>
    </row>
    <row r="30" ht="14.5" customHeight="1">
      <c r="A30" s="4"/>
      <c r="B30" s="4"/>
      <c r="C30" t="s" s="4">
        <v>30</v>
      </c>
      <c r="D30" s="4"/>
      <c r="E30" s="4"/>
      <c r="F30" s="4"/>
      <c r="G30" s="4"/>
      <c r="H30" s="7">
        <v>3807</v>
      </c>
      <c r="I30" s="16"/>
      <c r="J30" s="17"/>
      <c r="K30" s="17"/>
      <c r="L30" s="17"/>
      <c r="M30" s="17"/>
      <c r="N30" s="17"/>
      <c r="O30" s="17"/>
    </row>
    <row r="31" ht="15" customHeight="1">
      <c r="A31" s="4"/>
      <c r="B31" s="4"/>
      <c r="C31" t="s" s="4">
        <v>31</v>
      </c>
      <c r="D31" s="4"/>
      <c r="E31" s="4"/>
      <c r="F31" s="4"/>
      <c r="G31" s="4"/>
      <c r="H31" s="8">
        <v>-3807</v>
      </c>
      <c r="I31" s="16"/>
      <c r="J31" s="17"/>
      <c r="K31" s="17"/>
      <c r="L31" s="17"/>
      <c r="M31" s="17"/>
      <c r="N31" s="17"/>
      <c r="O31" s="17"/>
    </row>
    <row r="32" ht="14.5" customHeight="1">
      <c r="A32" s="4"/>
      <c r="B32" t="s" s="4">
        <v>32</v>
      </c>
      <c r="C32" s="4"/>
      <c r="D32" s="4"/>
      <c r="E32" s="4"/>
      <c r="F32" s="4"/>
      <c r="G32" s="4"/>
      <c r="H32" s="10">
        <f>ROUND(SUM(H29:H31),5)</f>
        <v>0</v>
      </c>
      <c r="I32" s="16"/>
      <c r="J32" s="17"/>
      <c r="K32" s="17"/>
      <c r="L32" s="17"/>
      <c r="M32" s="17"/>
      <c r="N32" s="17"/>
      <c r="O32" s="17"/>
    </row>
    <row r="33" ht="14.5" customHeight="1">
      <c r="A33" s="4"/>
      <c r="B33" t="s" s="4">
        <v>33</v>
      </c>
      <c r="C33" s="4"/>
      <c r="D33" s="4"/>
      <c r="E33" s="4"/>
      <c r="F33" s="4"/>
      <c r="G33" s="4"/>
      <c r="H33" s="7"/>
      <c r="I33" s="16"/>
      <c r="J33" s="17"/>
      <c r="K33" s="17"/>
      <c r="L33" s="17"/>
      <c r="M33" s="17"/>
      <c r="N33" s="17"/>
      <c r="O33" s="17"/>
    </row>
    <row r="34" ht="15" customHeight="1">
      <c r="A34" s="4"/>
      <c r="B34" s="4"/>
      <c r="C34" t="s" s="4">
        <v>34</v>
      </c>
      <c r="D34" s="4"/>
      <c r="E34" s="4"/>
      <c r="F34" s="4"/>
      <c r="G34" s="4"/>
      <c r="H34" s="8">
        <v>2698.25</v>
      </c>
      <c r="I34" s="16"/>
      <c r="J34" s="17"/>
      <c r="K34" s="17"/>
      <c r="L34" s="17"/>
      <c r="M34" s="17"/>
      <c r="N34" s="17"/>
      <c r="O34" s="17"/>
    </row>
    <row r="35" ht="15" customHeight="1">
      <c r="A35" s="4"/>
      <c r="B35" t="s" s="4">
        <v>35</v>
      </c>
      <c r="C35" s="4"/>
      <c r="D35" s="4"/>
      <c r="E35" s="4"/>
      <c r="F35" s="4"/>
      <c r="G35" s="4"/>
      <c r="H35" s="9">
        <f>ROUND(SUM(H33:H34),5)</f>
        <v>2698.25</v>
      </c>
      <c r="I35" s="16"/>
      <c r="J35" s="17"/>
      <c r="K35" s="17"/>
      <c r="L35" s="17"/>
      <c r="M35" s="17"/>
      <c r="N35" s="17"/>
      <c r="O35" s="17"/>
    </row>
    <row r="36" ht="11" customHeight="1">
      <c r="A36" t="s" s="4">
        <v>36</v>
      </c>
      <c r="B36" s="4"/>
      <c r="C36" s="4"/>
      <c r="D36" s="4"/>
      <c r="E36" s="4"/>
      <c r="F36" s="4"/>
      <c r="G36" s="4"/>
      <c r="H36" s="11">
        <f>ROUND(H2+H28+H32+H35,5)</f>
        <v>450443.46</v>
      </c>
      <c r="I36" s="27"/>
      <c r="J36" s="17"/>
      <c r="K36" s="17"/>
      <c r="L36" s="17"/>
      <c r="M36" s="17"/>
      <c r="N36" s="17"/>
      <c r="O36" s="17"/>
    </row>
    <row r="37" ht="15" customHeight="1">
      <c r="A37" t="s" s="4">
        <v>37</v>
      </c>
      <c r="B37" s="4"/>
      <c r="C37" s="4"/>
      <c r="D37" s="4"/>
      <c r="E37" s="4"/>
      <c r="F37" s="4"/>
      <c r="G37" s="4"/>
      <c r="H37" s="12"/>
      <c r="I37" s="16"/>
      <c r="J37" s="17"/>
      <c r="K37" s="17"/>
      <c r="L37" s="17"/>
      <c r="M37" s="17"/>
      <c r="N37" s="17"/>
      <c r="O37" s="17"/>
    </row>
    <row r="38" ht="14.5" customHeight="1">
      <c r="A38" s="4"/>
      <c r="B38" t="s" s="4">
        <v>38</v>
      </c>
      <c r="C38" s="4"/>
      <c r="D38" s="4"/>
      <c r="E38" s="4"/>
      <c r="F38" s="4"/>
      <c r="G38" s="4"/>
      <c r="H38" s="7"/>
      <c r="I38" s="16"/>
      <c r="J38" s="17"/>
      <c r="K38" s="17"/>
      <c r="L38" s="17"/>
      <c r="M38" s="17"/>
      <c r="N38" s="17"/>
      <c r="O38" s="17"/>
    </row>
    <row r="39" ht="14.5" customHeight="1">
      <c r="A39" s="4"/>
      <c r="B39" s="4"/>
      <c r="C39" t="s" s="4">
        <v>39</v>
      </c>
      <c r="D39" s="4"/>
      <c r="E39" s="4"/>
      <c r="F39" s="4"/>
      <c r="G39" s="4"/>
      <c r="H39" s="7"/>
      <c r="I39" s="16"/>
      <c r="J39" s="17"/>
      <c r="K39" s="17"/>
      <c r="L39" s="17"/>
      <c r="M39" s="17"/>
      <c r="N39" s="17"/>
      <c r="O39" s="17"/>
    </row>
    <row r="40" ht="14.5" customHeight="1">
      <c r="A40" s="4"/>
      <c r="B40" s="4"/>
      <c r="C40" s="4"/>
      <c r="D40" t="s" s="4">
        <v>40</v>
      </c>
      <c r="E40" s="4"/>
      <c r="F40" s="4"/>
      <c r="G40" s="4"/>
      <c r="H40" s="7"/>
      <c r="I40" s="16"/>
      <c r="J40" s="17"/>
      <c r="K40" s="17"/>
      <c r="L40" s="17"/>
      <c r="M40" s="17"/>
      <c r="N40" s="17"/>
      <c r="O40" s="17"/>
    </row>
    <row r="41" ht="15" customHeight="1">
      <c r="A41" s="4"/>
      <c r="B41" s="4"/>
      <c r="C41" s="4"/>
      <c r="D41" s="4"/>
      <c r="E41" t="s" s="4">
        <v>41</v>
      </c>
      <c r="F41" s="4"/>
      <c r="G41" s="4"/>
      <c r="H41" s="8">
        <v>19205.63</v>
      </c>
      <c r="I41" s="16"/>
      <c r="J41" s="17"/>
      <c r="K41" s="17"/>
      <c r="L41" s="17"/>
      <c r="M41" s="17"/>
      <c r="N41" s="17"/>
      <c r="O41" s="17"/>
    </row>
    <row r="42" ht="14.5" customHeight="1">
      <c r="A42" s="4"/>
      <c r="B42" s="4"/>
      <c r="C42" s="4"/>
      <c r="D42" t="s" s="4">
        <v>42</v>
      </c>
      <c r="E42" s="4"/>
      <c r="F42" s="4"/>
      <c r="G42" s="4"/>
      <c r="H42" s="10">
        <f>ROUND(SUM(H40:H41),5)</f>
        <v>19205.63</v>
      </c>
      <c r="I42" s="16"/>
      <c r="J42" s="17"/>
      <c r="K42" s="17"/>
      <c r="L42" s="17"/>
      <c r="M42" s="17"/>
      <c r="N42" s="17"/>
      <c r="O42" s="17"/>
    </row>
    <row r="43" ht="14.5" customHeight="1">
      <c r="A43" s="4"/>
      <c r="B43" s="4"/>
      <c r="C43" s="4"/>
      <c r="D43" t="s" s="4">
        <v>43</v>
      </c>
      <c r="E43" s="4"/>
      <c r="F43" s="4"/>
      <c r="G43" s="4"/>
      <c r="H43" s="7"/>
      <c r="I43" s="16"/>
      <c r="J43" s="17"/>
      <c r="K43" s="17"/>
      <c r="L43" s="17"/>
      <c r="M43" s="17"/>
      <c r="N43" s="17"/>
      <c r="O43" s="17"/>
    </row>
    <row r="44" ht="14.5" customHeight="1">
      <c r="A44" s="4"/>
      <c r="B44" s="4"/>
      <c r="C44" s="4"/>
      <c r="D44" s="4"/>
      <c r="E44" t="s" s="4">
        <v>44</v>
      </c>
      <c r="F44" s="4"/>
      <c r="G44" s="4"/>
      <c r="H44" s="7"/>
      <c r="I44" s="16"/>
      <c r="J44" s="17"/>
      <c r="K44" s="17"/>
      <c r="L44" s="17"/>
      <c r="M44" s="17"/>
      <c r="N44" s="17"/>
      <c r="O44" s="17"/>
    </row>
    <row r="45" ht="14.5" customHeight="1">
      <c r="A45" s="4"/>
      <c r="B45" s="4"/>
      <c r="C45" s="4"/>
      <c r="D45" s="4"/>
      <c r="E45" s="4"/>
      <c r="F45" t="s" s="4">
        <v>45</v>
      </c>
      <c r="G45" s="4"/>
      <c r="H45" s="7"/>
      <c r="I45" s="16"/>
      <c r="J45" s="17"/>
      <c r="K45" s="17"/>
      <c r="L45" s="17"/>
      <c r="M45" s="17"/>
      <c r="N45" s="17"/>
      <c r="O45" s="17"/>
    </row>
    <row r="46" ht="14.5" customHeight="1">
      <c r="A46" s="4"/>
      <c r="B46" s="4"/>
      <c r="C46" s="4"/>
      <c r="D46" s="4"/>
      <c r="E46" s="4"/>
      <c r="F46" s="4"/>
      <c r="G46" t="s" s="4">
        <v>46</v>
      </c>
      <c r="H46" s="7">
        <v>2038.35</v>
      </c>
      <c r="I46" s="16"/>
      <c r="J46" s="17"/>
      <c r="K46" s="17"/>
      <c r="L46" s="17"/>
      <c r="M46" s="17"/>
      <c r="N46" s="17"/>
      <c r="O46" s="17"/>
    </row>
    <row r="47" ht="15" customHeight="1">
      <c r="A47" s="4"/>
      <c r="B47" s="4"/>
      <c r="C47" s="4"/>
      <c r="D47" s="4"/>
      <c r="E47" s="4"/>
      <c r="F47" s="4"/>
      <c r="G47" t="s" s="4">
        <v>47</v>
      </c>
      <c r="H47" s="8">
        <v>1000.87</v>
      </c>
      <c r="I47" s="16"/>
      <c r="J47" s="17"/>
      <c r="K47" s="17"/>
      <c r="L47" s="17"/>
      <c r="M47" s="17"/>
      <c r="N47" s="17"/>
      <c r="O47" s="17"/>
    </row>
    <row r="48" ht="15" customHeight="1">
      <c r="A48" s="4"/>
      <c r="B48" s="4"/>
      <c r="C48" s="4"/>
      <c r="D48" s="4"/>
      <c r="E48" s="4"/>
      <c r="F48" t="s" s="4">
        <v>48</v>
      </c>
      <c r="G48" s="4"/>
      <c r="H48" s="9">
        <f>ROUND(SUM(H45:H47),5)</f>
        <v>3039.22</v>
      </c>
      <c r="I48" s="16"/>
      <c r="J48" s="17"/>
      <c r="K48" s="17"/>
      <c r="L48" s="17"/>
      <c r="M48" s="17"/>
      <c r="N48" s="17"/>
      <c r="O48" s="17"/>
    </row>
    <row r="49" ht="15" customHeight="1">
      <c r="A49" s="4"/>
      <c r="B49" s="4"/>
      <c r="C49" s="4"/>
      <c r="D49" s="4"/>
      <c r="E49" t="s" s="4">
        <v>49</v>
      </c>
      <c r="F49" s="4"/>
      <c r="G49" s="4"/>
      <c r="H49" s="9">
        <f>ROUND(H44+H48,5)</f>
        <v>3039.22</v>
      </c>
      <c r="I49" s="16"/>
      <c r="J49" s="17"/>
      <c r="K49" s="17"/>
      <c r="L49" s="17"/>
      <c r="M49" s="17"/>
      <c r="N49" s="17"/>
      <c r="O49" s="17"/>
    </row>
    <row r="50" ht="14.5" customHeight="1">
      <c r="A50" s="4"/>
      <c r="B50" s="4"/>
      <c r="C50" s="4"/>
      <c r="D50" t="s" s="4">
        <v>50</v>
      </c>
      <c r="E50" s="4"/>
      <c r="F50" s="4"/>
      <c r="G50" s="4"/>
      <c r="H50" s="10">
        <f>ROUND(H43+H49,5)</f>
        <v>3039.22</v>
      </c>
      <c r="I50" s="16"/>
      <c r="J50" s="17"/>
      <c r="K50" s="17"/>
      <c r="L50" s="17"/>
      <c r="M50" s="17"/>
      <c r="N50" s="17"/>
      <c r="O50" s="17"/>
    </row>
    <row r="51" ht="14.5" customHeight="1">
      <c r="A51" s="4"/>
      <c r="B51" s="4"/>
      <c r="C51" s="4"/>
      <c r="D51" t="s" s="4">
        <v>51</v>
      </c>
      <c r="E51" s="4"/>
      <c r="F51" s="4"/>
      <c r="G51" s="4"/>
      <c r="H51" s="7"/>
      <c r="I51" s="16"/>
      <c r="J51" s="17"/>
      <c r="K51" s="17"/>
      <c r="L51" s="17"/>
      <c r="M51" s="17"/>
      <c r="N51" s="17"/>
      <c r="O51" s="17"/>
    </row>
    <row r="52" ht="14.5" customHeight="1">
      <c r="A52" s="4"/>
      <c r="B52" s="4"/>
      <c r="C52" s="4"/>
      <c r="D52" s="4"/>
      <c r="E52" t="s" s="4">
        <v>52</v>
      </c>
      <c r="F52" s="4"/>
      <c r="G52" s="4"/>
      <c r="H52" s="7"/>
      <c r="I52" s="16"/>
      <c r="J52" s="17"/>
      <c r="K52" s="17"/>
      <c r="L52" s="17"/>
      <c r="M52" s="17"/>
      <c r="N52" s="17"/>
      <c r="O52" s="17"/>
    </row>
    <row r="53" ht="14.5" customHeight="1">
      <c r="A53" s="4"/>
      <c r="B53" s="4"/>
      <c r="C53" s="4"/>
      <c r="D53" s="4"/>
      <c r="E53" s="4"/>
      <c r="F53" t="s" s="4">
        <v>53</v>
      </c>
      <c r="G53" s="4"/>
      <c r="H53" s="7">
        <v>3446.01</v>
      </c>
      <c r="I53" s="16"/>
      <c r="J53" s="17"/>
      <c r="K53" s="17"/>
      <c r="L53" s="17"/>
      <c r="M53" s="17"/>
      <c r="N53" s="17"/>
      <c r="O53" s="17"/>
    </row>
    <row r="54" ht="14.5" customHeight="1">
      <c r="A54" s="4"/>
      <c r="B54" s="4"/>
      <c r="C54" s="4"/>
      <c r="D54" s="4"/>
      <c r="E54" s="4"/>
      <c r="F54" t="s" s="4">
        <v>54</v>
      </c>
      <c r="G54" s="4"/>
      <c r="H54" s="7">
        <v>1060</v>
      </c>
      <c r="I54" s="16"/>
      <c r="J54" s="17"/>
      <c r="K54" s="17"/>
      <c r="L54" s="17"/>
      <c r="M54" s="17"/>
      <c r="N54" s="17"/>
      <c r="O54" s="17"/>
    </row>
    <row r="55" ht="15" customHeight="1">
      <c r="A55" s="4"/>
      <c r="B55" s="4"/>
      <c r="C55" s="4"/>
      <c r="D55" s="4"/>
      <c r="E55" s="4"/>
      <c r="F55" t="s" s="4">
        <v>55</v>
      </c>
      <c r="G55" s="4"/>
      <c r="H55" s="8">
        <v>4912.38</v>
      </c>
      <c r="I55" s="16"/>
      <c r="J55" s="17"/>
      <c r="K55" s="17"/>
      <c r="L55" s="17"/>
      <c r="M55" s="17"/>
      <c r="N55" s="17"/>
      <c r="O55" s="17"/>
    </row>
    <row r="56" ht="14.5" customHeight="1">
      <c r="A56" s="4"/>
      <c r="B56" s="4"/>
      <c r="C56" s="4"/>
      <c r="D56" s="4"/>
      <c r="E56" t="s" s="4">
        <v>56</v>
      </c>
      <c r="F56" s="4"/>
      <c r="G56" s="4"/>
      <c r="H56" s="10">
        <f>ROUND(SUM(H52:H55),5)</f>
        <v>9418.389999999999</v>
      </c>
      <c r="I56" s="16"/>
      <c r="J56" s="17"/>
      <c r="K56" s="17"/>
      <c r="L56" s="17"/>
      <c r="M56" s="17"/>
      <c r="N56" s="17"/>
      <c r="O56" s="17"/>
    </row>
    <row r="57" ht="14.5" customHeight="1">
      <c r="A57" s="4"/>
      <c r="B57" s="4"/>
      <c r="C57" s="4"/>
      <c r="D57" s="4"/>
      <c r="E57" t="s" s="4">
        <v>57</v>
      </c>
      <c r="F57" s="4"/>
      <c r="G57" s="4"/>
      <c r="H57" s="7"/>
      <c r="I57" s="16"/>
      <c r="J57" s="17"/>
      <c r="K57" s="17"/>
      <c r="L57" s="17"/>
      <c r="M57" s="17"/>
      <c r="N57" s="17"/>
      <c r="O57" s="17"/>
    </row>
    <row r="58" ht="14.5" customHeight="1">
      <c r="A58" s="4"/>
      <c r="B58" s="4"/>
      <c r="C58" s="4"/>
      <c r="D58" s="4"/>
      <c r="E58" s="4"/>
      <c r="F58" t="s" s="4">
        <v>58</v>
      </c>
      <c r="G58" s="4"/>
      <c r="H58" s="7">
        <v>19332.1</v>
      </c>
      <c r="I58" s="16"/>
      <c r="J58" s="17"/>
      <c r="K58" s="17"/>
      <c r="L58" s="17"/>
      <c r="M58" s="17"/>
      <c r="N58" s="17"/>
      <c r="O58" s="17"/>
    </row>
    <row r="59" ht="15" customHeight="1">
      <c r="A59" s="4"/>
      <c r="B59" s="4"/>
      <c r="C59" s="4"/>
      <c r="D59" s="4"/>
      <c r="E59" s="4"/>
      <c r="F59" t="s" s="4">
        <v>59</v>
      </c>
      <c r="G59" s="4"/>
      <c r="H59" s="8">
        <v>126.18</v>
      </c>
      <c r="I59" s="16"/>
      <c r="J59" s="17"/>
      <c r="K59" s="17"/>
      <c r="L59" s="17"/>
      <c r="M59" s="17"/>
      <c r="N59" s="17"/>
      <c r="O59" s="17"/>
    </row>
    <row r="60" ht="14.5" customHeight="1">
      <c r="A60" s="4"/>
      <c r="B60" s="4"/>
      <c r="C60" s="4"/>
      <c r="D60" s="4"/>
      <c r="E60" t="s" s="4">
        <v>60</v>
      </c>
      <c r="F60" s="4"/>
      <c r="G60" s="4"/>
      <c r="H60" s="10">
        <f>ROUND(SUM(H57:H59),5)</f>
        <v>19458.28</v>
      </c>
      <c r="I60" s="16"/>
      <c r="J60" s="17"/>
      <c r="K60" s="17"/>
      <c r="L60" s="17"/>
      <c r="M60" s="17"/>
      <c r="N60" s="17"/>
      <c r="O60" s="17"/>
    </row>
    <row r="61" ht="14.5" customHeight="1">
      <c r="A61" s="4"/>
      <c r="B61" s="4"/>
      <c r="C61" s="4"/>
      <c r="D61" s="4"/>
      <c r="E61" t="s" s="4">
        <v>61</v>
      </c>
      <c r="F61" s="4"/>
      <c r="G61" s="4"/>
      <c r="H61" s="7">
        <v>22.79</v>
      </c>
      <c r="I61" s="16"/>
      <c r="J61" s="17"/>
      <c r="K61" s="17"/>
      <c r="L61" s="17"/>
      <c r="M61" s="17"/>
      <c r="N61" s="17"/>
      <c r="O61" s="17"/>
    </row>
    <row r="62" ht="15" customHeight="1">
      <c r="A62" s="4"/>
      <c r="B62" s="4"/>
      <c r="C62" s="4"/>
      <c r="D62" s="4"/>
      <c r="E62" t="s" s="4">
        <v>62</v>
      </c>
      <c r="F62" s="4"/>
      <c r="G62" s="4"/>
      <c r="H62" s="8">
        <v>-149.8</v>
      </c>
      <c r="I62" s="16"/>
      <c r="J62" s="17"/>
      <c r="K62" s="17"/>
      <c r="L62" s="17"/>
      <c r="M62" s="17"/>
      <c r="N62" s="17"/>
      <c r="O62" s="17"/>
    </row>
    <row r="63" ht="15" customHeight="1">
      <c r="A63" s="4"/>
      <c r="B63" s="4"/>
      <c r="C63" s="4"/>
      <c r="D63" t="s" s="4">
        <v>63</v>
      </c>
      <c r="E63" s="4"/>
      <c r="F63" s="4"/>
      <c r="G63" s="4"/>
      <c r="H63" s="9">
        <f>ROUND(H51+H56+SUM(H60:H62),5)</f>
        <v>28749.66</v>
      </c>
      <c r="I63" s="16"/>
      <c r="J63" s="17"/>
      <c r="K63" s="17"/>
      <c r="L63" s="17"/>
      <c r="M63" s="17"/>
      <c r="N63" s="17"/>
      <c r="O63" s="17"/>
    </row>
    <row r="64" ht="14.5" customHeight="1">
      <c r="A64" s="4"/>
      <c r="B64" s="4"/>
      <c r="C64" t="s" s="4">
        <v>64</v>
      </c>
      <c r="D64" s="4"/>
      <c r="E64" s="4"/>
      <c r="F64" s="4"/>
      <c r="G64" s="4"/>
      <c r="H64" s="10">
        <f>ROUND(H39+H42+H50+H63,5)</f>
        <v>50994.51</v>
      </c>
      <c r="I64" s="16"/>
      <c r="J64" s="17"/>
      <c r="K64" s="17"/>
      <c r="L64" s="17"/>
      <c r="M64" s="17"/>
      <c r="N64" s="17"/>
      <c r="O64" s="17"/>
    </row>
    <row r="65" ht="14.5" customHeight="1">
      <c r="A65" s="4"/>
      <c r="B65" s="4"/>
      <c r="C65" t="s" s="4">
        <v>65</v>
      </c>
      <c r="D65" s="4"/>
      <c r="E65" s="4"/>
      <c r="F65" s="4"/>
      <c r="G65" s="4"/>
      <c r="H65" s="7"/>
      <c r="I65" s="16"/>
      <c r="J65" s="17"/>
      <c r="K65" s="17"/>
      <c r="L65" s="17"/>
      <c r="M65" s="17"/>
      <c r="N65" s="17"/>
      <c r="O65" s="17"/>
    </row>
    <row r="66" ht="15" customHeight="1">
      <c r="A66" s="4"/>
      <c r="B66" s="4"/>
      <c r="C66" s="4"/>
      <c r="D66" t="s" s="4">
        <v>66</v>
      </c>
      <c r="E66" s="4"/>
      <c r="F66" s="4"/>
      <c r="G66" s="4"/>
      <c r="H66" s="8">
        <v>4329.62</v>
      </c>
      <c r="I66" s="16"/>
      <c r="J66" s="17"/>
      <c r="K66" s="17"/>
      <c r="L66" s="17"/>
      <c r="M66" s="17"/>
      <c r="N66" s="17"/>
      <c r="O66" s="17"/>
    </row>
    <row r="67" ht="15" customHeight="1">
      <c r="A67" s="4"/>
      <c r="B67" s="4"/>
      <c r="C67" t="s" s="4">
        <v>67</v>
      </c>
      <c r="D67" s="4"/>
      <c r="E67" s="4"/>
      <c r="F67" s="4"/>
      <c r="G67" s="4"/>
      <c r="H67" s="9">
        <f>ROUND(SUM(H65:H66),5)</f>
        <v>4329.62</v>
      </c>
      <c r="I67" s="16"/>
      <c r="J67" s="17"/>
      <c r="K67" s="17"/>
      <c r="L67" s="17"/>
      <c r="M67" s="17"/>
      <c r="N67" s="17"/>
      <c r="O67" s="17"/>
    </row>
    <row r="68" ht="14.5" customHeight="1">
      <c r="A68" s="4"/>
      <c r="B68" t="s" s="4">
        <v>68</v>
      </c>
      <c r="C68" s="4"/>
      <c r="D68" s="4"/>
      <c r="E68" s="4"/>
      <c r="F68" s="4"/>
      <c r="G68" s="4"/>
      <c r="H68" s="10">
        <f>ROUND(H38+H64+H67,5)</f>
        <v>55324.13</v>
      </c>
      <c r="I68" s="16"/>
      <c r="J68" s="17"/>
      <c r="K68" s="17"/>
      <c r="L68" s="17"/>
      <c r="M68" s="17"/>
      <c r="N68" s="17"/>
      <c r="O68" s="17"/>
    </row>
    <row r="69" ht="14.5" customHeight="1">
      <c r="A69" s="4"/>
      <c r="B69" t="s" s="4">
        <v>69</v>
      </c>
      <c r="C69" s="4"/>
      <c r="D69" s="4"/>
      <c r="E69" s="4"/>
      <c r="F69" s="4"/>
      <c r="G69" s="4"/>
      <c r="H69" s="7"/>
      <c r="I69" s="16"/>
      <c r="J69" s="17"/>
      <c r="K69" s="17"/>
      <c r="L69" s="17"/>
      <c r="M69" s="17"/>
      <c r="N69" s="17"/>
      <c r="O69" s="17"/>
    </row>
    <row r="70" ht="14.5" customHeight="1">
      <c r="A70" s="4"/>
      <c r="B70" s="4"/>
      <c r="C70" t="s" s="4">
        <v>70</v>
      </c>
      <c r="D70" s="4"/>
      <c r="E70" s="4"/>
      <c r="F70" s="4"/>
      <c r="G70" s="4"/>
      <c r="H70" s="7">
        <v>191372.89</v>
      </c>
      <c r="I70" s="16"/>
      <c r="J70" s="17"/>
      <c r="K70" s="17"/>
      <c r="L70" s="17"/>
      <c r="M70" s="17"/>
      <c r="N70" s="17"/>
      <c r="O70" s="17"/>
    </row>
    <row r="71" ht="14.5" customHeight="1">
      <c r="A71" s="4"/>
      <c r="B71" s="4"/>
      <c r="C71" t="s" s="4">
        <v>71</v>
      </c>
      <c r="D71" s="4"/>
      <c r="E71" s="4"/>
      <c r="F71" s="4"/>
      <c r="G71" s="4"/>
      <c r="H71" s="7"/>
      <c r="I71" s="16"/>
      <c r="J71" s="17"/>
      <c r="K71" s="17"/>
      <c r="L71" s="17"/>
      <c r="M71" s="17"/>
      <c r="N71" s="17"/>
      <c r="O71" s="17"/>
    </row>
    <row r="72" ht="14.5" customHeight="1">
      <c r="A72" s="4"/>
      <c r="B72" s="4"/>
      <c r="C72" s="4"/>
      <c r="D72" t="s" s="4">
        <v>72</v>
      </c>
      <c r="E72" s="4"/>
      <c r="F72" s="4"/>
      <c r="G72" s="4"/>
      <c r="H72" s="7">
        <v>21353.46</v>
      </c>
      <c r="I72" s="16"/>
      <c r="J72" s="17"/>
      <c r="K72" s="17"/>
      <c r="L72" s="17"/>
      <c r="M72" s="17"/>
      <c r="N72" s="17"/>
      <c r="O72" s="17"/>
    </row>
    <row r="73" ht="14.5" customHeight="1">
      <c r="A73" s="4"/>
      <c r="B73" s="4"/>
      <c r="C73" s="4"/>
      <c r="D73" t="s" s="4">
        <v>73</v>
      </c>
      <c r="E73" s="4"/>
      <c r="F73" s="4"/>
      <c r="G73" s="4"/>
      <c r="H73" s="7">
        <v>95480.42</v>
      </c>
      <c r="I73" s="16"/>
      <c r="J73" s="17"/>
      <c r="K73" s="17"/>
      <c r="L73" s="17"/>
      <c r="M73" s="17"/>
      <c r="N73" s="17"/>
      <c r="O73" s="17"/>
    </row>
    <row r="74" ht="15" customHeight="1">
      <c r="A74" s="4"/>
      <c r="B74" s="4"/>
      <c r="C74" s="4"/>
      <c r="D74" t="s" s="4">
        <v>74</v>
      </c>
      <c r="E74" s="4"/>
      <c r="F74" s="4"/>
      <c r="G74" s="4"/>
      <c r="H74" s="8">
        <v>10800.59</v>
      </c>
      <c r="I74" s="16"/>
      <c r="J74" s="17"/>
      <c r="K74" s="17"/>
      <c r="L74" s="17"/>
      <c r="M74" s="17"/>
      <c r="N74" s="17"/>
      <c r="O74" s="17"/>
    </row>
    <row r="75" ht="14.5" customHeight="1">
      <c r="A75" s="4"/>
      <c r="B75" s="4"/>
      <c r="C75" t="s" s="4">
        <v>75</v>
      </c>
      <c r="D75" s="4"/>
      <c r="E75" s="4"/>
      <c r="F75" s="4"/>
      <c r="G75" s="4"/>
      <c r="H75" s="10">
        <f>ROUND(SUM(H71:H74),5)</f>
        <v>127634.47</v>
      </c>
      <c r="I75" s="16"/>
      <c r="J75" s="17"/>
      <c r="K75" s="17"/>
      <c r="L75" s="17"/>
      <c r="M75" s="17"/>
      <c r="N75" s="17"/>
      <c r="O75" s="17"/>
    </row>
    <row r="76" ht="15" customHeight="1">
      <c r="A76" s="4"/>
      <c r="B76" s="4"/>
      <c r="C76" t="s" s="4">
        <v>76</v>
      </c>
      <c r="D76" s="4"/>
      <c r="E76" s="4"/>
      <c r="F76" s="4"/>
      <c r="G76" s="4"/>
      <c r="H76" s="8">
        <v>76111.97</v>
      </c>
      <c r="I76" s="16"/>
      <c r="J76" s="17"/>
      <c r="K76" s="17"/>
      <c r="L76" s="17"/>
      <c r="M76" s="17"/>
      <c r="N76" s="17"/>
      <c r="O76" s="17"/>
    </row>
    <row r="77" ht="15" customHeight="1">
      <c r="A77" s="4"/>
      <c r="B77" t="s" s="4">
        <v>77</v>
      </c>
      <c r="C77" s="4"/>
      <c r="D77" s="4"/>
      <c r="E77" s="4"/>
      <c r="F77" s="4"/>
      <c r="G77" s="4"/>
      <c r="H77" s="9">
        <f>ROUND(SUM(H69:H70)+SUM(H75:H76),5)</f>
        <v>395119.33</v>
      </c>
      <c r="I77" s="27"/>
      <c r="J77" s="43"/>
      <c r="K77" s="43"/>
      <c r="L77" s="43"/>
      <c r="M77" s="43"/>
      <c r="N77" s="43"/>
      <c r="O77" s="43"/>
    </row>
    <row r="78" ht="15" customHeight="1">
      <c r="A78" t="s" s="4">
        <v>78</v>
      </c>
      <c r="B78" s="4"/>
      <c r="C78" s="4"/>
      <c r="D78" s="4"/>
      <c r="E78" s="4"/>
      <c r="F78" s="4"/>
      <c r="G78" s="4"/>
      <c r="H78" s="11">
        <f>ROUND(H37+H68+H77,5)</f>
        <v>450443.46</v>
      </c>
      <c r="I78" s="44"/>
      <c r="J78" s="17"/>
      <c r="K78" s="17"/>
      <c r="L78" s="17"/>
      <c r="M78" s="17"/>
      <c r="N78" s="17"/>
      <c r="O78" s="1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BV60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45" customWidth="1"/>
    <col min="7" max="7" width="28.5" style="45" customWidth="1"/>
    <col min="8" max="8" width="10" style="45" customWidth="1"/>
    <col min="9" max="9" width="2.35156" style="45" customWidth="1"/>
    <col min="10" max="10" width="8.5" style="45" customWidth="1"/>
    <col min="11" max="11" width="2.35156" style="45" customWidth="1"/>
    <col min="12" max="12" width="10" style="45" customWidth="1"/>
    <col min="13" max="13" width="2.35156" style="45" customWidth="1"/>
    <col min="14" max="14" width="8.67188" style="45" customWidth="1"/>
    <col min="15" max="15" width="2.35156" style="45" customWidth="1"/>
    <col min="16" max="16" width="10" style="45" customWidth="1"/>
    <col min="17" max="17" width="2.35156" style="45" customWidth="1"/>
    <col min="18" max="18" width="8.67188" style="45" customWidth="1"/>
    <col min="19" max="19" width="2.35156" style="45" customWidth="1"/>
    <col min="20" max="20" width="10" style="45" customWidth="1"/>
    <col min="21" max="21" width="2.35156" style="45" customWidth="1"/>
    <col min="22" max="22" width="8.67188" style="45" customWidth="1"/>
    <col min="23" max="23" width="2.35156" style="45" customWidth="1"/>
    <col min="24" max="24" width="10" style="45" customWidth="1"/>
    <col min="25" max="25" width="2.35156" style="45" customWidth="1"/>
    <col min="26" max="26" width="8.5" style="45" customWidth="1"/>
    <col min="27" max="27" width="2.35156" style="45" customWidth="1"/>
    <col min="28" max="28" width="10" style="45" customWidth="1"/>
    <col min="29" max="29" width="2.35156" style="45" customWidth="1"/>
    <col min="30" max="30" width="7.5" style="45" customWidth="1"/>
    <col min="31" max="31" width="2.35156" style="45" customWidth="1"/>
    <col min="32" max="32" width="10" style="45" customWidth="1"/>
    <col min="33" max="33" width="2.35156" style="45" customWidth="1"/>
    <col min="34" max="34" width="8.5" style="45" customWidth="1"/>
    <col min="35" max="35" width="2.35156" style="45" customWidth="1"/>
    <col min="36" max="36" width="10" style="45" customWidth="1"/>
    <col min="37" max="37" width="2.35156" style="45" customWidth="1"/>
    <col min="38" max="38" width="6.5" style="45" customWidth="1"/>
    <col min="39" max="39" width="2.35156" style="45" customWidth="1"/>
    <col min="40" max="40" width="10" style="45" customWidth="1"/>
    <col min="41" max="41" width="2.35156" style="45" customWidth="1"/>
    <col min="42" max="42" width="8.5" style="45" customWidth="1"/>
    <col min="43" max="43" width="2.35156" style="45" customWidth="1"/>
    <col min="44" max="44" width="10" style="45" customWidth="1"/>
    <col min="45" max="45" width="2.35156" style="45" customWidth="1"/>
    <col min="46" max="46" width="7.85156" style="45" customWidth="1"/>
    <col min="47" max="47" width="2.35156" style="45" customWidth="1"/>
    <col min="48" max="48" width="10" style="45" customWidth="1"/>
    <col min="49" max="49" width="2.35156" style="45" customWidth="1"/>
    <col min="50" max="50" width="6.5" style="45" customWidth="1"/>
    <col min="51" max="51" width="2.35156" style="45" customWidth="1"/>
    <col min="52" max="52" width="10" style="45" customWidth="1"/>
    <col min="53" max="53" width="2.35156" style="45" customWidth="1"/>
    <col min="54" max="54" width="7.85156" style="45" customWidth="1"/>
    <col min="55" max="55" width="2.35156" style="45" customWidth="1"/>
    <col min="56" max="56" width="10" style="45" customWidth="1"/>
    <col min="57" max="57" width="2.35156" style="45" customWidth="1"/>
    <col min="58" max="58" width="7.85156" style="45" customWidth="1"/>
    <col min="59" max="59" width="2.35156" style="45" customWidth="1"/>
    <col min="60" max="60" width="10" style="45" customWidth="1"/>
    <col min="61" max="61" width="2.35156" style="45" customWidth="1"/>
    <col min="62" max="62" width="9.35156" style="45" customWidth="1"/>
    <col min="63" max="63" width="2.35156" style="45" customWidth="1"/>
    <col min="64" max="64" width="10" style="45" customWidth="1"/>
    <col min="65" max="65" width="2.35156" style="45" customWidth="1"/>
    <col min="66" max="66" width="9.35156" style="45" customWidth="1"/>
    <col min="67" max="67" width="2.35156" style="45" customWidth="1"/>
    <col min="68" max="68" width="10" style="45" customWidth="1"/>
    <col min="69" max="69" width="2.35156" style="45" customWidth="1"/>
    <col min="70" max="70" width="9.35156" style="45" customWidth="1"/>
    <col min="71" max="71" width="2.35156" style="45" customWidth="1"/>
    <col min="72" max="72" width="10" style="45" customWidth="1"/>
    <col min="73" max="73" width="2.35156" style="45" customWidth="1"/>
    <col min="74" max="74" width="8.67188" style="45" customWidth="1"/>
    <col min="75" max="16384" width="8.85156" style="45" customWidth="1"/>
  </cols>
  <sheetData>
    <row r="1" ht="14.5" customHeight="1">
      <c r="A1" s="4"/>
      <c r="B1" s="4"/>
      <c r="C1" s="4"/>
      <c r="D1" s="4"/>
      <c r="E1" s="4"/>
      <c r="F1" s="4"/>
      <c r="G1" s="4"/>
      <c r="H1" t="s" s="2">
        <v>146</v>
      </c>
      <c r="I1" s="46"/>
      <c r="J1" s="46"/>
      <c r="K1" s="4"/>
      <c r="L1" t="s" s="2">
        <v>147</v>
      </c>
      <c r="M1" s="46"/>
      <c r="N1" s="46"/>
      <c r="O1" s="4"/>
      <c r="P1" s="46"/>
      <c r="Q1" s="46"/>
      <c r="R1" s="46"/>
      <c r="S1" s="4"/>
      <c r="T1" s="46"/>
      <c r="U1" s="46"/>
      <c r="V1" s="46"/>
      <c r="W1" s="4"/>
      <c r="X1" t="s" s="2">
        <v>148</v>
      </c>
      <c r="Y1" s="46"/>
      <c r="Z1" s="46"/>
      <c r="AA1" s="4"/>
      <c r="AB1" t="s" s="2">
        <v>149</v>
      </c>
      <c r="AC1" s="46"/>
      <c r="AD1" s="46"/>
      <c r="AE1" s="4"/>
      <c r="AF1" t="s" s="2">
        <v>150</v>
      </c>
      <c r="AG1" s="46"/>
      <c r="AH1" s="46"/>
      <c r="AI1" s="4"/>
      <c r="AJ1" t="s" s="2">
        <v>151</v>
      </c>
      <c r="AK1" s="46"/>
      <c r="AL1" s="46"/>
      <c r="AM1" s="4"/>
      <c r="AN1" t="s" s="2">
        <v>152</v>
      </c>
      <c r="AO1" s="46"/>
      <c r="AP1" s="46"/>
      <c r="AQ1" s="4"/>
      <c r="AR1" t="s" s="2">
        <v>153</v>
      </c>
      <c r="AS1" s="46"/>
      <c r="AT1" s="46"/>
      <c r="AU1" s="4"/>
      <c r="AV1" t="s" s="2">
        <v>154</v>
      </c>
      <c r="AW1" s="46"/>
      <c r="AX1" s="46"/>
      <c r="AY1" s="4"/>
      <c r="AZ1" t="s" s="2">
        <v>155</v>
      </c>
      <c r="BA1" s="46"/>
      <c r="BB1" s="46"/>
      <c r="BC1" s="4"/>
      <c r="BD1" t="s" s="2">
        <v>156</v>
      </c>
      <c r="BE1" s="46"/>
      <c r="BF1" s="46"/>
      <c r="BG1" s="4"/>
      <c r="BH1" t="s" s="2">
        <v>157</v>
      </c>
      <c r="BI1" s="46"/>
      <c r="BJ1" s="46"/>
      <c r="BK1" s="4"/>
      <c r="BL1" t="s" s="2">
        <v>158</v>
      </c>
      <c r="BM1" s="46"/>
      <c r="BN1" s="46"/>
      <c r="BO1" s="4"/>
      <c r="BP1" s="46"/>
      <c r="BQ1" s="46"/>
      <c r="BR1" s="46"/>
      <c r="BS1" s="4"/>
      <c r="BT1" s="46"/>
      <c r="BU1" s="46"/>
      <c r="BV1" s="46"/>
    </row>
    <row r="2" ht="15" customHeight="1">
      <c r="A2" s="4"/>
      <c r="B2" s="4"/>
      <c r="C2" s="4"/>
      <c r="D2" s="4"/>
      <c r="E2" s="4"/>
      <c r="F2" s="4"/>
      <c r="G2" s="4"/>
      <c r="H2" t="s" s="3">
        <v>159</v>
      </c>
      <c r="I2" s="15"/>
      <c r="J2" s="15"/>
      <c r="K2" s="4"/>
      <c r="L2" t="s" s="3">
        <v>159</v>
      </c>
      <c r="M2" s="15"/>
      <c r="N2" s="15"/>
      <c r="O2" s="4"/>
      <c r="P2" t="s" s="3">
        <v>160</v>
      </c>
      <c r="Q2" s="15"/>
      <c r="R2" s="15"/>
      <c r="S2" s="4"/>
      <c r="T2" t="s" s="3">
        <v>161</v>
      </c>
      <c r="U2" s="15"/>
      <c r="V2" s="15"/>
      <c r="W2" s="4"/>
      <c r="X2" t="s" s="3">
        <v>162</v>
      </c>
      <c r="Y2" s="15"/>
      <c r="Z2" s="15"/>
      <c r="AA2" s="4"/>
      <c r="AB2" t="s" s="3">
        <v>162</v>
      </c>
      <c r="AC2" s="15"/>
      <c r="AD2" s="15"/>
      <c r="AE2" s="4"/>
      <c r="AF2" t="s" s="3">
        <v>163</v>
      </c>
      <c r="AG2" s="15"/>
      <c r="AH2" s="15"/>
      <c r="AI2" s="4"/>
      <c r="AJ2" t="s" s="3">
        <v>163</v>
      </c>
      <c r="AK2" s="15"/>
      <c r="AL2" s="15"/>
      <c r="AM2" s="4"/>
      <c r="AN2" t="s" s="3">
        <v>163</v>
      </c>
      <c r="AO2" s="15"/>
      <c r="AP2" s="15"/>
      <c r="AQ2" s="4"/>
      <c r="AR2" t="s" s="3">
        <v>164</v>
      </c>
      <c r="AS2" s="15"/>
      <c r="AT2" s="15"/>
      <c r="AU2" s="4"/>
      <c r="AV2" t="s" s="3">
        <v>164</v>
      </c>
      <c r="AW2" s="15"/>
      <c r="AX2" s="15"/>
      <c r="AY2" s="4"/>
      <c r="AZ2" t="s" s="3">
        <v>163</v>
      </c>
      <c r="BA2" s="15"/>
      <c r="BB2" s="15"/>
      <c r="BC2" s="4"/>
      <c r="BD2" t="s" s="3">
        <v>165</v>
      </c>
      <c r="BE2" s="15"/>
      <c r="BF2" s="15"/>
      <c r="BG2" s="4"/>
      <c r="BH2" t="s" s="3">
        <v>165</v>
      </c>
      <c r="BI2" s="15"/>
      <c r="BJ2" s="15"/>
      <c r="BK2" s="4"/>
      <c r="BL2" t="s" s="3">
        <v>163</v>
      </c>
      <c r="BM2" s="15"/>
      <c r="BN2" s="15"/>
      <c r="BO2" s="4"/>
      <c r="BP2" t="s" s="3">
        <v>166</v>
      </c>
      <c r="BQ2" s="15"/>
      <c r="BR2" s="15"/>
      <c r="BS2" s="4"/>
      <c r="BT2" t="s" s="3">
        <v>81</v>
      </c>
      <c r="BU2" s="15"/>
      <c r="BV2" s="15"/>
    </row>
    <row r="3" ht="15.5" customHeight="1">
      <c r="A3" s="2"/>
      <c r="B3" s="2"/>
      <c r="C3" s="2"/>
      <c r="D3" s="2"/>
      <c r="E3" s="2"/>
      <c r="F3" s="2"/>
      <c r="G3" s="2"/>
      <c r="H3" t="s" s="18">
        <v>128</v>
      </c>
      <c r="I3" s="19"/>
      <c r="J3" t="s" s="18">
        <v>129</v>
      </c>
      <c r="K3" s="4"/>
      <c r="L3" t="s" s="18">
        <v>128</v>
      </c>
      <c r="M3" s="19"/>
      <c r="N3" t="s" s="18">
        <v>129</v>
      </c>
      <c r="O3" s="4"/>
      <c r="P3" t="s" s="18">
        <v>128</v>
      </c>
      <c r="Q3" s="19"/>
      <c r="R3" t="s" s="18">
        <v>129</v>
      </c>
      <c r="S3" s="4"/>
      <c r="T3" t="s" s="18">
        <v>128</v>
      </c>
      <c r="U3" s="19"/>
      <c r="V3" t="s" s="18">
        <v>129</v>
      </c>
      <c r="W3" s="4"/>
      <c r="X3" t="s" s="18">
        <v>128</v>
      </c>
      <c r="Y3" s="19"/>
      <c r="Z3" t="s" s="18">
        <v>129</v>
      </c>
      <c r="AA3" s="4"/>
      <c r="AB3" t="s" s="18">
        <v>128</v>
      </c>
      <c r="AC3" s="19"/>
      <c r="AD3" t="s" s="18">
        <v>129</v>
      </c>
      <c r="AE3" s="4"/>
      <c r="AF3" t="s" s="18">
        <v>128</v>
      </c>
      <c r="AG3" s="19"/>
      <c r="AH3" t="s" s="18">
        <v>129</v>
      </c>
      <c r="AI3" s="4"/>
      <c r="AJ3" t="s" s="18">
        <v>128</v>
      </c>
      <c r="AK3" s="19"/>
      <c r="AL3" t="s" s="18">
        <v>129</v>
      </c>
      <c r="AM3" s="4"/>
      <c r="AN3" t="s" s="18">
        <v>128</v>
      </c>
      <c r="AO3" s="19"/>
      <c r="AP3" t="s" s="18">
        <v>129</v>
      </c>
      <c r="AQ3" s="4"/>
      <c r="AR3" t="s" s="18">
        <v>128</v>
      </c>
      <c r="AS3" s="19"/>
      <c r="AT3" t="s" s="18">
        <v>129</v>
      </c>
      <c r="AU3" s="4"/>
      <c r="AV3" t="s" s="18">
        <v>128</v>
      </c>
      <c r="AW3" s="19"/>
      <c r="AX3" t="s" s="18">
        <v>129</v>
      </c>
      <c r="AY3" s="4"/>
      <c r="AZ3" t="s" s="18">
        <v>128</v>
      </c>
      <c r="BA3" s="19"/>
      <c r="BB3" t="s" s="18">
        <v>129</v>
      </c>
      <c r="BC3" s="4"/>
      <c r="BD3" t="s" s="18">
        <v>128</v>
      </c>
      <c r="BE3" s="19"/>
      <c r="BF3" t="s" s="18">
        <v>129</v>
      </c>
      <c r="BG3" s="4"/>
      <c r="BH3" t="s" s="18">
        <v>128</v>
      </c>
      <c r="BI3" s="19"/>
      <c r="BJ3" t="s" s="18">
        <v>129</v>
      </c>
      <c r="BK3" s="4"/>
      <c r="BL3" t="s" s="18">
        <v>128</v>
      </c>
      <c r="BM3" s="19"/>
      <c r="BN3" t="s" s="18">
        <v>129</v>
      </c>
      <c r="BO3" s="4"/>
      <c r="BP3" t="s" s="18">
        <v>128</v>
      </c>
      <c r="BQ3" s="19"/>
      <c r="BR3" t="s" s="18">
        <v>129</v>
      </c>
      <c r="BS3" s="4"/>
      <c r="BT3" t="s" s="18">
        <v>128</v>
      </c>
      <c r="BU3" s="19"/>
      <c r="BV3" t="s" s="18">
        <v>129</v>
      </c>
    </row>
    <row r="4" ht="15" customHeight="1">
      <c r="A4" s="4"/>
      <c r="B4" t="s" s="4">
        <v>82</v>
      </c>
      <c r="C4" s="4"/>
      <c r="D4" s="4"/>
      <c r="E4" s="4"/>
      <c r="F4" s="4"/>
      <c r="G4" s="4"/>
      <c r="H4" s="5"/>
      <c r="I4" s="6"/>
      <c r="J4" s="5"/>
      <c r="K4" s="6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5"/>
      <c r="AA4" s="6"/>
      <c r="AB4" s="5"/>
      <c r="AC4" s="6"/>
      <c r="AD4" s="5"/>
      <c r="AE4" s="6"/>
      <c r="AF4" s="5"/>
      <c r="AG4" s="6"/>
      <c r="AH4" s="5"/>
      <c r="AI4" s="6"/>
      <c r="AJ4" s="5"/>
      <c r="AK4" s="6"/>
      <c r="AL4" s="5"/>
      <c r="AM4" s="6"/>
      <c r="AN4" s="5"/>
      <c r="AO4" s="6"/>
      <c r="AP4" s="5"/>
      <c r="AQ4" s="6"/>
      <c r="AR4" s="5"/>
      <c r="AS4" s="6"/>
      <c r="AT4" s="5"/>
      <c r="AU4" s="6"/>
      <c r="AV4" s="5"/>
      <c r="AW4" s="6"/>
      <c r="AX4" s="5"/>
      <c r="AY4" s="6"/>
      <c r="AZ4" s="5"/>
      <c r="BA4" s="6"/>
      <c r="BB4" s="5"/>
      <c r="BC4" s="6"/>
      <c r="BD4" s="5"/>
      <c r="BE4" s="6"/>
      <c r="BF4" s="5"/>
      <c r="BG4" s="6"/>
      <c r="BH4" s="5"/>
      <c r="BI4" s="6"/>
      <c r="BJ4" s="5"/>
      <c r="BK4" s="6"/>
      <c r="BL4" s="5"/>
      <c r="BM4" s="6"/>
      <c r="BN4" s="5"/>
      <c r="BO4" s="6"/>
      <c r="BP4" s="5"/>
      <c r="BQ4" s="6"/>
      <c r="BR4" s="5"/>
      <c r="BS4" s="6"/>
      <c r="BT4" s="5"/>
      <c r="BU4" s="6"/>
      <c r="BV4" s="5"/>
    </row>
    <row r="5" ht="14.5" customHeight="1">
      <c r="A5" s="4"/>
      <c r="B5" s="4"/>
      <c r="C5" s="4"/>
      <c r="D5" t="s" s="4">
        <v>83</v>
      </c>
      <c r="E5" s="4"/>
      <c r="F5" s="4"/>
      <c r="G5" s="4"/>
      <c r="H5" s="7"/>
      <c r="I5" s="6"/>
      <c r="J5" s="7"/>
      <c r="K5" s="6"/>
      <c r="L5" s="7"/>
      <c r="M5" s="6"/>
      <c r="N5" s="7"/>
      <c r="O5" s="6"/>
      <c r="P5" s="7"/>
      <c r="Q5" s="6"/>
      <c r="R5" s="7"/>
      <c r="S5" s="6"/>
      <c r="T5" s="7"/>
      <c r="U5" s="6"/>
      <c r="V5" s="7"/>
      <c r="W5" s="6"/>
      <c r="X5" s="7"/>
      <c r="Y5" s="6"/>
      <c r="Z5" s="7"/>
      <c r="AA5" s="6"/>
      <c r="AB5" s="7"/>
      <c r="AC5" s="6"/>
      <c r="AD5" s="7"/>
      <c r="AE5" s="6"/>
      <c r="AF5" s="7"/>
      <c r="AG5" s="6"/>
      <c r="AH5" s="7"/>
      <c r="AI5" s="6"/>
      <c r="AJ5" s="7"/>
      <c r="AK5" s="6"/>
      <c r="AL5" s="7"/>
      <c r="AM5" s="6"/>
      <c r="AN5" s="7"/>
      <c r="AO5" s="6"/>
      <c r="AP5" s="7"/>
      <c r="AQ5" s="6"/>
      <c r="AR5" s="7"/>
      <c r="AS5" s="6"/>
      <c r="AT5" s="7"/>
      <c r="AU5" s="6"/>
      <c r="AV5" s="7"/>
      <c r="AW5" s="6"/>
      <c r="AX5" s="7"/>
      <c r="AY5" s="6"/>
      <c r="AZ5" s="7"/>
      <c r="BA5" s="6"/>
      <c r="BB5" s="7"/>
      <c r="BC5" s="6"/>
      <c r="BD5" s="7"/>
      <c r="BE5" s="6"/>
      <c r="BF5" s="7"/>
      <c r="BG5" s="6"/>
      <c r="BH5" s="7"/>
      <c r="BI5" s="6"/>
      <c r="BJ5" s="7"/>
      <c r="BK5" s="6"/>
      <c r="BL5" s="7"/>
      <c r="BM5" s="6"/>
      <c r="BN5" s="7"/>
      <c r="BO5" s="6"/>
      <c r="BP5" s="7"/>
      <c r="BQ5" s="6"/>
      <c r="BR5" s="7"/>
      <c r="BS5" s="6"/>
      <c r="BT5" s="7"/>
      <c r="BU5" s="6"/>
      <c r="BV5" s="7"/>
    </row>
    <row r="6" ht="14.5" customHeight="1">
      <c r="A6" s="4"/>
      <c r="B6" s="4"/>
      <c r="C6" s="4"/>
      <c r="D6" s="4"/>
      <c r="E6" t="s" s="4">
        <v>84</v>
      </c>
      <c r="F6" s="4"/>
      <c r="G6" s="4"/>
      <c r="H6" s="7"/>
      <c r="I6" s="6"/>
      <c r="J6" s="7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  <c r="AA6" s="6"/>
      <c r="AB6" s="7"/>
      <c r="AC6" s="6"/>
      <c r="AD6" s="7"/>
      <c r="AE6" s="6"/>
      <c r="AF6" s="7"/>
      <c r="AG6" s="6"/>
      <c r="AH6" s="7"/>
      <c r="AI6" s="6"/>
      <c r="AJ6" s="7"/>
      <c r="AK6" s="6"/>
      <c r="AL6" s="7"/>
      <c r="AM6" s="6"/>
      <c r="AN6" s="7"/>
      <c r="AO6" s="6"/>
      <c r="AP6" s="7"/>
      <c r="AQ6" s="6"/>
      <c r="AR6" s="7"/>
      <c r="AS6" s="6"/>
      <c r="AT6" s="7"/>
      <c r="AU6" s="6"/>
      <c r="AV6" s="7"/>
      <c r="AW6" s="6"/>
      <c r="AX6" s="7"/>
      <c r="AY6" s="6"/>
      <c r="AZ6" s="7"/>
      <c r="BA6" s="6"/>
      <c r="BB6" s="7"/>
      <c r="BC6" s="6"/>
      <c r="BD6" s="7"/>
      <c r="BE6" s="6"/>
      <c r="BF6" s="7"/>
      <c r="BG6" s="6"/>
      <c r="BH6" s="7"/>
      <c r="BI6" s="6"/>
      <c r="BJ6" s="7"/>
      <c r="BK6" s="6"/>
      <c r="BL6" s="7"/>
      <c r="BM6" s="6"/>
      <c r="BN6" s="7"/>
      <c r="BO6" s="6"/>
      <c r="BP6" s="7"/>
      <c r="BQ6" s="6"/>
      <c r="BR6" s="7"/>
      <c r="BS6" s="6"/>
      <c r="BT6" s="7"/>
      <c r="BU6" s="6"/>
      <c r="BV6" s="7"/>
    </row>
    <row r="7" ht="14.5" customHeight="1">
      <c r="A7" s="4"/>
      <c r="B7" s="4"/>
      <c r="C7" s="4"/>
      <c r="D7" s="4"/>
      <c r="E7" s="4"/>
      <c r="F7" t="s" s="4">
        <v>85</v>
      </c>
      <c r="G7" s="4"/>
      <c r="H7" s="7">
        <v>0</v>
      </c>
      <c r="I7" s="6"/>
      <c r="J7" s="7"/>
      <c r="K7" s="6"/>
      <c r="L7" s="7">
        <v>83195</v>
      </c>
      <c r="M7" s="6"/>
      <c r="N7" s="7">
        <v>199766</v>
      </c>
      <c r="O7" s="6"/>
      <c r="P7" s="7">
        <f>ROUND(H7+L7,5)</f>
        <v>83195</v>
      </c>
      <c r="Q7" s="6"/>
      <c r="R7" s="7">
        <f>ROUND(J7+N7,5)</f>
        <v>199766</v>
      </c>
      <c r="S7" s="6"/>
      <c r="T7" s="7">
        <v>0</v>
      </c>
      <c r="U7" s="6"/>
      <c r="V7" s="7"/>
      <c r="W7" s="6"/>
      <c r="X7" s="7">
        <v>0</v>
      </c>
      <c r="Y7" s="6"/>
      <c r="Z7" s="7"/>
      <c r="AA7" s="6"/>
      <c r="AB7" s="7">
        <v>0</v>
      </c>
      <c r="AC7" s="6"/>
      <c r="AD7" s="7"/>
      <c r="AE7" s="6"/>
      <c r="AF7" s="7">
        <f>ROUND(X7+AB7,5)</f>
        <v>0</v>
      </c>
      <c r="AG7" s="6"/>
      <c r="AH7" s="7"/>
      <c r="AI7" s="6"/>
      <c r="AJ7" s="7">
        <v>0</v>
      </c>
      <c r="AK7" s="6"/>
      <c r="AL7" s="7"/>
      <c r="AM7" s="6"/>
      <c r="AN7" s="7">
        <v>0</v>
      </c>
      <c r="AO7" s="6"/>
      <c r="AP7" s="7"/>
      <c r="AQ7" s="6"/>
      <c r="AR7" s="7">
        <v>0</v>
      </c>
      <c r="AS7" s="6"/>
      <c r="AT7" s="7"/>
      <c r="AU7" s="6"/>
      <c r="AV7" s="7">
        <v>0</v>
      </c>
      <c r="AW7" s="6"/>
      <c r="AX7" s="7"/>
      <c r="AY7" s="6"/>
      <c r="AZ7" s="7">
        <f>ROUND(AR7+AV7,5)</f>
        <v>0</v>
      </c>
      <c r="BA7" s="6"/>
      <c r="BB7" s="7"/>
      <c r="BC7" s="6"/>
      <c r="BD7" s="7">
        <v>0</v>
      </c>
      <c r="BE7" s="6"/>
      <c r="BF7" s="7"/>
      <c r="BG7" s="6"/>
      <c r="BH7" s="7">
        <v>0</v>
      </c>
      <c r="BI7" s="6"/>
      <c r="BJ7" s="7"/>
      <c r="BK7" s="6"/>
      <c r="BL7" s="7">
        <f>ROUND(BD7+BH7,5)</f>
        <v>0</v>
      </c>
      <c r="BM7" s="6"/>
      <c r="BN7" s="7"/>
      <c r="BO7" s="6"/>
      <c r="BP7" s="7">
        <f>ROUND(AF7+AJ7+AN7+AZ7+BL7,5)</f>
        <v>0</v>
      </c>
      <c r="BQ7" s="6"/>
      <c r="BR7" s="7"/>
      <c r="BS7" s="6"/>
      <c r="BT7" s="7">
        <f>ROUND(P7+T7+BP7,5)</f>
        <v>83195</v>
      </c>
      <c r="BU7" s="6"/>
      <c r="BV7" s="7">
        <f>ROUND(R7+V7+BR7,5)</f>
        <v>199766</v>
      </c>
    </row>
    <row r="8" ht="14.5" customHeight="1">
      <c r="A8" s="4"/>
      <c r="B8" s="4"/>
      <c r="C8" s="4"/>
      <c r="D8" s="4"/>
      <c r="E8" s="4"/>
      <c r="F8" t="s" s="4">
        <v>86</v>
      </c>
      <c r="G8" s="4"/>
      <c r="H8" s="7">
        <v>0</v>
      </c>
      <c r="I8" s="6"/>
      <c r="J8" s="7"/>
      <c r="K8" s="6"/>
      <c r="L8" s="7">
        <v>-8994</v>
      </c>
      <c r="M8" s="6"/>
      <c r="N8" s="7">
        <v>-9400</v>
      </c>
      <c r="O8" s="6"/>
      <c r="P8" s="7">
        <f>ROUND(H8+L8,5)</f>
        <v>-8994</v>
      </c>
      <c r="Q8" s="6"/>
      <c r="R8" s="7">
        <f>ROUND(J8+N8,5)</f>
        <v>-9400</v>
      </c>
      <c r="S8" s="6"/>
      <c r="T8" s="7">
        <v>0</v>
      </c>
      <c r="U8" s="6"/>
      <c r="V8" s="7"/>
      <c r="W8" s="6"/>
      <c r="X8" s="7">
        <v>0</v>
      </c>
      <c r="Y8" s="6"/>
      <c r="Z8" s="7"/>
      <c r="AA8" s="6"/>
      <c r="AB8" s="7">
        <v>0</v>
      </c>
      <c r="AC8" s="6"/>
      <c r="AD8" s="7"/>
      <c r="AE8" s="6"/>
      <c r="AF8" s="7">
        <f>ROUND(X8+AB8,5)</f>
        <v>0</v>
      </c>
      <c r="AG8" s="6"/>
      <c r="AH8" s="7"/>
      <c r="AI8" s="6"/>
      <c r="AJ8" s="7">
        <v>0</v>
      </c>
      <c r="AK8" s="6"/>
      <c r="AL8" s="7"/>
      <c r="AM8" s="6"/>
      <c r="AN8" s="7">
        <v>0</v>
      </c>
      <c r="AO8" s="6"/>
      <c r="AP8" s="7"/>
      <c r="AQ8" s="6"/>
      <c r="AR8" s="7">
        <v>0</v>
      </c>
      <c r="AS8" s="6"/>
      <c r="AT8" s="7"/>
      <c r="AU8" s="6"/>
      <c r="AV8" s="7">
        <v>0</v>
      </c>
      <c r="AW8" s="6"/>
      <c r="AX8" s="7"/>
      <c r="AY8" s="6"/>
      <c r="AZ8" s="7">
        <f>ROUND(AR8+AV8,5)</f>
        <v>0</v>
      </c>
      <c r="BA8" s="6"/>
      <c r="BB8" s="7"/>
      <c r="BC8" s="6"/>
      <c r="BD8" s="7">
        <v>0</v>
      </c>
      <c r="BE8" s="6"/>
      <c r="BF8" s="7"/>
      <c r="BG8" s="6"/>
      <c r="BH8" s="7">
        <v>0</v>
      </c>
      <c r="BI8" s="6"/>
      <c r="BJ8" s="7"/>
      <c r="BK8" s="6"/>
      <c r="BL8" s="7">
        <f>ROUND(BD8+BH8,5)</f>
        <v>0</v>
      </c>
      <c r="BM8" s="6"/>
      <c r="BN8" s="7"/>
      <c r="BO8" s="6"/>
      <c r="BP8" s="7">
        <f>ROUND(AF8+AJ8+AN8+AZ8+BL8,5)</f>
        <v>0</v>
      </c>
      <c r="BQ8" s="6"/>
      <c r="BR8" s="7"/>
      <c r="BS8" s="6"/>
      <c r="BT8" s="7">
        <f>ROUND(P8+T8+BP8,5)</f>
        <v>-8994</v>
      </c>
      <c r="BU8" s="6"/>
      <c r="BV8" s="7">
        <f>ROUND(R8+V8+BR8,5)</f>
        <v>-9400</v>
      </c>
    </row>
    <row r="9" ht="15" customHeight="1">
      <c r="A9" s="4"/>
      <c r="B9" s="4"/>
      <c r="C9" s="4"/>
      <c r="D9" s="4"/>
      <c r="E9" s="4"/>
      <c r="F9" t="s" s="4">
        <v>87</v>
      </c>
      <c r="G9" s="4"/>
      <c r="H9" s="8">
        <v>0</v>
      </c>
      <c r="I9" s="6"/>
      <c r="J9" s="7"/>
      <c r="K9" s="6"/>
      <c r="L9" s="8">
        <v>1770</v>
      </c>
      <c r="M9" s="6"/>
      <c r="N9" s="8">
        <v>9000</v>
      </c>
      <c r="O9" s="6"/>
      <c r="P9" s="8">
        <f>ROUND(H9+L9,5)</f>
        <v>1770</v>
      </c>
      <c r="Q9" s="6"/>
      <c r="R9" s="8">
        <f>ROUND(J9+N9,5)</f>
        <v>9000</v>
      </c>
      <c r="S9" s="6"/>
      <c r="T9" s="8">
        <v>0</v>
      </c>
      <c r="U9" s="6"/>
      <c r="V9" s="7"/>
      <c r="W9" s="6"/>
      <c r="X9" s="8">
        <v>0</v>
      </c>
      <c r="Y9" s="6"/>
      <c r="Z9" s="7"/>
      <c r="AA9" s="6"/>
      <c r="AB9" s="8">
        <v>0</v>
      </c>
      <c r="AC9" s="6"/>
      <c r="AD9" s="7"/>
      <c r="AE9" s="6"/>
      <c r="AF9" s="8">
        <f>ROUND(X9+AB9,5)</f>
        <v>0</v>
      </c>
      <c r="AG9" s="6"/>
      <c r="AH9" s="7"/>
      <c r="AI9" s="6"/>
      <c r="AJ9" s="8">
        <v>0</v>
      </c>
      <c r="AK9" s="6"/>
      <c r="AL9" s="7"/>
      <c r="AM9" s="6"/>
      <c r="AN9" s="8">
        <v>0</v>
      </c>
      <c r="AO9" s="6"/>
      <c r="AP9" s="7"/>
      <c r="AQ9" s="6"/>
      <c r="AR9" s="8">
        <v>0</v>
      </c>
      <c r="AS9" s="6"/>
      <c r="AT9" s="7"/>
      <c r="AU9" s="6"/>
      <c r="AV9" s="8">
        <v>0</v>
      </c>
      <c r="AW9" s="6"/>
      <c r="AX9" s="7"/>
      <c r="AY9" s="6"/>
      <c r="AZ9" s="8">
        <f>ROUND(AR9+AV9,5)</f>
        <v>0</v>
      </c>
      <c r="BA9" s="6"/>
      <c r="BB9" s="7"/>
      <c r="BC9" s="6"/>
      <c r="BD9" s="8">
        <v>0</v>
      </c>
      <c r="BE9" s="6"/>
      <c r="BF9" s="7"/>
      <c r="BG9" s="6"/>
      <c r="BH9" s="8">
        <v>0</v>
      </c>
      <c r="BI9" s="6"/>
      <c r="BJ9" s="7"/>
      <c r="BK9" s="6"/>
      <c r="BL9" s="8">
        <f>ROUND(BD9+BH9,5)</f>
        <v>0</v>
      </c>
      <c r="BM9" s="6"/>
      <c r="BN9" s="7"/>
      <c r="BO9" s="6"/>
      <c r="BP9" s="8">
        <f>ROUND(AF9+AJ9+AN9+AZ9+BL9,5)</f>
        <v>0</v>
      </c>
      <c r="BQ9" s="6"/>
      <c r="BR9" s="7"/>
      <c r="BS9" s="6"/>
      <c r="BT9" s="8">
        <f>ROUND(P9+T9+BP9,5)</f>
        <v>1770</v>
      </c>
      <c r="BU9" s="6"/>
      <c r="BV9" s="8">
        <f>ROUND(R9+V9+BR9,5)</f>
        <v>9000</v>
      </c>
    </row>
    <row r="10" ht="14.5" customHeight="1">
      <c r="A10" s="4"/>
      <c r="B10" s="4"/>
      <c r="C10" s="4"/>
      <c r="D10" s="4"/>
      <c r="E10" t="s" s="4">
        <v>88</v>
      </c>
      <c r="F10" s="4"/>
      <c r="G10" s="4"/>
      <c r="H10" s="10">
        <f>ROUND(SUM(H6:H9),5)</f>
        <v>0</v>
      </c>
      <c r="I10" s="6"/>
      <c r="J10" s="7"/>
      <c r="K10" s="6"/>
      <c r="L10" s="10">
        <f>ROUND(SUM(L6:L9),5)</f>
        <v>75971</v>
      </c>
      <c r="M10" s="6"/>
      <c r="N10" s="10">
        <f>ROUND(SUM(N6:N9),5)</f>
        <v>199366</v>
      </c>
      <c r="O10" s="6"/>
      <c r="P10" s="10">
        <f>ROUND(H10+L10,5)</f>
        <v>75971</v>
      </c>
      <c r="Q10" s="6"/>
      <c r="R10" s="10">
        <f>ROUND(J10+N10,5)</f>
        <v>199366</v>
      </c>
      <c r="S10" s="6"/>
      <c r="T10" s="10">
        <f>ROUND(SUM(T6:T9),5)</f>
        <v>0</v>
      </c>
      <c r="U10" s="6"/>
      <c r="V10" s="7"/>
      <c r="W10" s="6"/>
      <c r="X10" s="10">
        <f>ROUND(SUM(X6:X9),5)</f>
        <v>0</v>
      </c>
      <c r="Y10" s="6"/>
      <c r="Z10" s="7"/>
      <c r="AA10" s="6"/>
      <c r="AB10" s="10">
        <f>ROUND(SUM(AB6:AB9),5)</f>
        <v>0</v>
      </c>
      <c r="AC10" s="6"/>
      <c r="AD10" s="7"/>
      <c r="AE10" s="6"/>
      <c r="AF10" s="10">
        <f>ROUND(X10+AB10,5)</f>
        <v>0</v>
      </c>
      <c r="AG10" s="6"/>
      <c r="AH10" s="7"/>
      <c r="AI10" s="6"/>
      <c r="AJ10" s="10">
        <f>ROUND(SUM(AJ6:AJ9),5)</f>
        <v>0</v>
      </c>
      <c r="AK10" s="6"/>
      <c r="AL10" s="7"/>
      <c r="AM10" s="6"/>
      <c r="AN10" s="10">
        <f>ROUND(SUM(AN6:AN9),5)</f>
        <v>0</v>
      </c>
      <c r="AO10" s="6"/>
      <c r="AP10" s="7"/>
      <c r="AQ10" s="6"/>
      <c r="AR10" s="10">
        <f>ROUND(SUM(AR6:AR9),5)</f>
        <v>0</v>
      </c>
      <c r="AS10" s="6"/>
      <c r="AT10" s="7"/>
      <c r="AU10" s="6"/>
      <c r="AV10" s="10">
        <f>ROUND(SUM(AV6:AV9),5)</f>
        <v>0</v>
      </c>
      <c r="AW10" s="6"/>
      <c r="AX10" s="7"/>
      <c r="AY10" s="6"/>
      <c r="AZ10" s="10">
        <f>ROUND(AR10+AV10,5)</f>
        <v>0</v>
      </c>
      <c r="BA10" s="6"/>
      <c r="BB10" s="7"/>
      <c r="BC10" s="6"/>
      <c r="BD10" s="10">
        <f>ROUND(SUM(BD6:BD9),5)</f>
        <v>0</v>
      </c>
      <c r="BE10" s="6"/>
      <c r="BF10" s="7"/>
      <c r="BG10" s="6"/>
      <c r="BH10" s="10">
        <f>ROUND(SUM(BH6:BH9),5)</f>
        <v>0</v>
      </c>
      <c r="BI10" s="6"/>
      <c r="BJ10" s="7"/>
      <c r="BK10" s="6"/>
      <c r="BL10" s="10">
        <f>ROUND(BD10+BH10,5)</f>
        <v>0</v>
      </c>
      <c r="BM10" s="6"/>
      <c r="BN10" s="7"/>
      <c r="BO10" s="6"/>
      <c r="BP10" s="10">
        <f>ROUND(AF10+AJ10+AN10+AZ10+BL10,5)</f>
        <v>0</v>
      </c>
      <c r="BQ10" s="6"/>
      <c r="BR10" s="7"/>
      <c r="BS10" s="6"/>
      <c r="BT10" s="10">
        <f>ROUND(P10+T10+BP10,5)</f>
        <v>75971</v>
      </c>
      <c r="BU10" s="6"/>
      <c r="BV10" s="10">
        <f>ROUND(R10+V10+BR10,5)</f>
        <v>199366</v>
      </c>
    </row>
    <row r="11" ht="14.5" customHeight="1">
      <c r="A11" s="4"/>
      <c r="B11" s="4"/>
      <c r="C11" s="4"/>
      <c r="D11" s="4"/>
      <c r="E11" t="s" s="4">
        <v>89</v>
      </c>
      <c r="F11" s="4"/>
      <c r="G11" s="4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6"/>
      <c r="Z11" s="7"/>
      <c r="AA11" s="6"/>
      <c r="AB11" s="7"/>
      <c r="AC11" s="6"/>
      <c r="AD11" s="7"/>
      <c r="AE11" s="6"/>
      <c r="AF11" s="7"/>
      <c r="AG11" s="6"/>
      <c r="AH11" s="7"/>
      <c r="AI11" s="6"/>
      <c r="AJ11" s="7"/>
      <c r="AK11" s="6"/>
      <c r="AL11" s="7"/>
      <c r="AM11" s="6"/>
      <c r="AN11" s="7"/>
      <c r="AO11" s="6"/>
      <c r="AP11" s="7"/>
      <c r="AQ11" s="6"/>
      <c r="AR11" s="7"/>
      <c r="AS11" s="6"/>
      <c r="AT11" s="7"/>
      <c r="AU11" s="6"/>
      <c r="AV11" s="7"/>
      <c r="AW11" s="6"/>
      <c r="AX11" s="7"/>
      <c r="AY11" s="6"/>
      <c r="AZ11" s="7"/>
      <c r="BA11" s="6"/>
      <c r="BB11" s="7"/>
      <c r="BC11" s="6"/>
      <c r="BD11" s="7"/>
      <c r="BE11" s="6"/>
      <c r="BF11" s="7"/>
      <c r="BG11" s="6"/>
      <c r="BH11" s="7"/>
      <c r="BI11" s="6"/>
      <c r="BJ11" s="7"/>
      <c r="BK11" s="6"/>
      <c r="BL11" s="7"/>
      <c r="BM11" s="6"/>
      <c r="BN11" s="7"/>
      <c r="BO11" s="6"/>
      <c r="BP11" s="7"/>
      <c r="BQ11" s="6"/>
      <c r="BR11" s="7"/>
      <c r="BS11" s="6"/>
      <c r="BT11" s="7"/>
      <c r="BU11" s="6"/>
      <c r="BV11" s="7"/>
    </row>
    <row r="12" ht="14.5" customHeight="1">
      <c r="A12" s="4"/>
      <c r="B12" s="4"/>
      <c r="C12" s="4"/>
      <c r="D12" s="4"/>
      <c r="E12" s="4"/>
      <c r="F12" t="s" s="4">
        <v>90</v>
      </c>
      <c r="G12" s="4"/>
      <c r="H12" s="7">
        <v>0</v>
      </c>
      <c r="I12" s="6"/>
      <c r="J12" s="7"/>
      <c r="K12" s="6"/>
      <c r="L12" s="7">
        <v>0</v>
      </c>
      <c r="M12" s="6"/>
      <c r="N12" s="7">
        <v>0</v>
      </c>
      <c r="O12" s="6"/>
      <c r="P12" s="7">
        <f>ROUND(H12+L12,5)</f>
        <v>0</v>
      </c>
      <c r="Q12" s="6"/>
      <c r="R12" s="7">
        <f>ROUND(J12+N12,5)</f>
        <v>0</v>
      </c>
      <c r="S12" s="6"/>
      <c r="T12" s="7">
        <v>16298.93</v>
      </c>
      <c r="U12" s="6"/>
      <c r="V12" s="7">
        <v>110000</v>
      </c>
      <c r="W12" s="6"/>
      <c r="X12" s="7">
        <v>0</v>
      </c>
      <c r="Y12" s="6"/>
      <c r="Z12" s="7"/>
      <c r="AA12" s="6"/>
      <c r="AB12" s="7">
        <v>0</v>
      </c>
      <c r="AC12" s="6"/>
      <c r="AD12" s="7"/>
      <c r="AE12" s="6"/>
      <c r="AF12" s="7">
        <f>ROUND(X12+AB12,5)</f>
        <v>0</v>
      </c>
      <c r="AG12" s="6"/>
      <c r="AH12" s="7"/>
      <c r="AI12" s="6"/>
      <c r="AJ12" s="7">
        <v>0</v>
      </c>
      <c r="AK12" s="6"/>
      <c r="AL12" s="7"/>
      <c r="AM12" s="6"/>
      <c r="AN12" s="7">
        <v>0</v>
      </c>
      <c r="AO12" s="6"/>
      <c r="AP12" s="7"/>
      <c r="AQ12" s="6"/>
      <c r="AR12" s="7">
        <v>0</v>
      </c>
      <c r="AS12" s="6"/>
      <c r="AT12" s="7"/>
      <c r="AU12" s="6"/>
      <c r="AV12" s="7">
        <v>0</v>
      </c>
      <c r="AW12" s="6"/>
      <c r="AX12" s="7"/>
      <c r="AY12" s="6"/>
      <c r="AZ12" s="7">
        <f>ROUND(AR12+AV12,5)</f>
        <v>0</v>
      </c>
      <c r="BA12" s="6"/>
      <c r="BB12" s="7"/>
      <c r="BC12" s="6"/>
      <c r="BD12" s="7">
        <v>0</v>
      </c>
      <c r="BE12" s="6"/>
      <c r="BF12" s="7"/>
      <c r="BG12" s="6"/>
      <c r="BH12" s="7">
        <v>0</v>
      </c>
      <c r="BI12" s="6"/>
      <c r="BJ12" s="7"/>
      <c r="BK12" s="6"/>
      <c r="BL12" s="7">
        <f>ROUND(BD12+BH12,5)</f>
        <v>0</v>
      </c>
      <c r="BM12" s="6"/>
      <c r="BN12" s="7"/>
      <c r="BO12" s="6"/>
      <c r="BP12" s="7">
        <f>ROUND(AF12+AJ12+AN12+AZ12+BL12,5)</f>
        <v>0</v>
      </c>
      <c r="BQ12" s="6"/>
      <c r="BR12" s="7"/>
      <c r="BS12" s="6"/>
      <c r="BT12" s="7">
        <f>ROUND(P12+T12+BP12,5)</f>
        <v>16298.93</v>
      </c>
      <c r="BU12" s="6"/>
      <c r="BV12" s="7">
        <f>ROUND(R12+V12+BR12,5)</f>
        <v>110000</v>
      </c>
    </row>
    <row r="13" ht="14.5" customHeight="1">
      <c r="A13" s="4"/>
      <c r="B13" s="4"/>
      <c r="C13" s="4"/>
      <c r="D13" s="4"/>
      <c r="E13" s="4"/>
      <c r="F13" t="s" s="4">
        <v>91</v>
      </c>
      <c r="G13" s="4"/>
      <c r="H13" s="7">
        <v>0</v>
      </c>
      <c r="I13" s="6"/>
      <c r="J13" s="7"/>
      <c r="K13" s="6"/>
      <c r="L13" s="7">
        <v>0</v>
      </c>
      <c r="M13" s="6"/>
      <c r="N13" s="7"/>
      <c r="O13" s="6"/>
      <c r="P13" s="7">
        <f>ROUND(H13+L13,5)</f>
        <v>0</v>
      </c>
      <c r="Q13" s="6"/>
      <c r="R13" s="7"/>
      <c r="S13" s="6"/>
      <c r="T13" s="7">
        <v>0</v>
      </c>
      <c r="U13" s="6"/>
      <c r="V13" s="7"/>
      <c r="W13" s="6"/>
      <c r="X13" s="7">
        <v>0</v>
      </c>
      <c r="Y13" s="6"/>
      <c r="Z13" s="7"/>
      <c r="AA13" s="6"/>
      <c r="AB13" s="7">
        <v>0</v>
      </c>
      <c r="AC13" s="6"/>
      <c r="AD13" s="7"/>
      <c r="AE13" s="6"/>
      <c r="AF13" s="7">
        <f>ROUND(X13+AB13,5)</f>
        <v>0</v>
      </c>
      <c r="AG13" s="6"/>
      <c r="AH13" s="7"/>
      <c r="AI13" s="6"/>
      <c r="AJ13" s="7">
        <v>0</v>
      </c>
      <c r="AK13" s="6"/>
      <c r="AL13" s="7"/>
      <c r="AM13" s="6"/>
      <c r="AN13" s="7">
        <v>0</v>
      </c>
      <c r="AO13" s="6"/>
      <c r="AP13" s="7"/>
      <c r="AQ13" s="6"/>
      <c r="AR13" s="7">
        <v>0</v>
      </c>
      <c r="AS13" s="6"/>
      <c r="AT13" s="7"/>
      <c r="AU13" s="6"/>
      <c r="AV13" s="7">
        <v>0</v>
      </c>
      <c r="AW13" s="6"/>
      <c r="AX13" s="7"/>
      <c r="AY13" s="6"/>
      <c r="AZ13" s="7">
        <f>ROUND(AR13+AV13,5)</f>
        <v>0</v>
      </c>
      <c r="BA13" s="6"/>
      <c r="BB13" s="7"/>
      <c r="BC13" s="6"/>
      <c r="BD13" s="7">
        <v>103.66</v>
      </c>
      <c r="BE13" s="6"/>
      <c r="BF13" s="7">
        <v>22000</v>
      </c>
      <c r="BG13" s="6"/>
      <c r="BH13" s="7">
        <v>0</v>
      </c>
      <c r="BI13" s="6"/>
      <c r="BJ13" s="7"/>
      <c r="BK13" s="6"/>
      <c r="BL13" s="7">
        <f>ROUND(BD13+BH13,5)</f>
        <v>103.66</v>
      </c>
      <c r="BM13" s="6"/>
      <c r="BN13" s="7">
        <f>ROUND(BF13+BJ13,5)</f>
        <v>22000</v>
      </c>
      <c r="BO13" s="6"/>
      <c r="BP13" s="7">
        <f>ROUND(AF13+AJ13+AN13+AZ13+BL13,5)</f>
        <v>103.66</v>
      </c>
      <c r="BQ13" s="6"/>
      <c r="BR13" s="7">
        <f>ROUND(AH13+AL13+AP13+BB13+BN13,5)</f>
        <v>22000</v>
      </c>
      <c r="BS13" s="6"/>
      <c r="BT13" s="7">
        <f>ROUND(P13+T13+BP13,5)</f>
        <v>103.66</v>
      </c>
      <c r="BU13" s="6"/>
      <c r="BV13" s="7">
        <f>ROUND(R13+V13+BR13,5)</f>
        <v>22000</v>
      </c>
    </row>
    <row r="14" ht="14.5" customHeight="1">
      <c r="A14" s="4"/>
      <c r="B14" s="4"/>
      <c r="C14" s="4"/>
      <c r="D14" s="4"/>
      <c r="E14" s="4"/>
      <c r="F14" t="s" s="4">
        <v>92</v>
      </c>
      <c r="G14" s="4"/>
      <c r="H14" s="7">
        <v>150</v>
      </c>
      <c r="I14" s="6"/>
      <c r="J14" s="7">
        <v>0</v>
      </c>
      <c r="K14" s="6"/>
      <c r="L14" s="7">
        <v>0</v>
      </c>
      <c r="M14" s="6"/>
      <c r="N14" s="7"/>
      <c r="O14" s="6"/>
      <c r="P14" s="7">
        <f>ROUND(H14+L14,5)</f>
        <v>150</v>
      </c>
      <c r="Q14" s="6"/>
      <c r="R14" s="7">
        <f>ROUND(J14+N14,5)</f>
        <v>0</v>
      </c>
      <c r="S14" s="6"/>
      <c r="T14" s="7">
        <v>0</v>
      </c>
      <c r="U14" s="6"/>
      <c r="V14" s="7">
        <v>0</v>
      </c>
      <c r="W14" s="6"/>
      <c r="X14" s="7">
        <v>0</v>
      </c>
      <c r="Y14" s="6"/>
      <c r="Z14" s="7"/>
      <c r="AA14" s="6"/>
      <c r="AB14" s="7">
        <v>0</v>
      </c>
      <c r="AC14" s="6"/>
      <c r="AD14" s="7"/>
      <c r="AE14" s="6"/>
      <c r="AF14" s="7">
        <f>ROUND(X14+AB14,5)</f>
        <v>0</v>
      </c>
      <c r="AG14" s="6"/>
      <c r="AH14" s="7"/>
      <c r="AI14" s="6"/>
      <c r="AJ14" s="7">
        <v>0</v>
      </c>
      <c r="AK14" s="6"/>
      <c r="AL14" s="7"/>
      <c r="AM14" s="6"/>
      <c r="AN14" s="7">
        <v>0</v>
      </c>
      <c r="AO14" s="6"/>
      <c r="AP14" s="7"/>
      <c r="AQ14" s="6"/>
      <c r="AR14" s="7">
        <v>0</v>
      </c>
      <c r="AS14" s="6"/>
      <c r="AT14" s="7">
        <v>5000</v>
      </c>
      <c r="AU14" s="6"/>
      <c r="AV14" s="7">
        <v>0</v>
      </c>
      <c r="AW14" s="6"/>
      <c r="AX14" s="7"/>
      <c r="AY14" s="6"/>
      <c r="AZ14" s="7">
        <f>ROUND(AR14+AV14,5)</f>
        <v>0</v>
      </c>
      <c r="BA14" s="6"/>
      <c r="BB14" s="7">
        <f>ROUND(AT14+AX14,5)</f>
        <v>5000</v>
      </c>
      <c r="BC14" s="6"/>
      <c r="BD14" s="7">
        <v>0</v>
      </c>
      <c r="BE14" s="6"/>
      <c r="BF14" s="7"/>
      <c r="BG14" s="6"/>
      <c r="BH14" s="7">
        <v>0</v>
      </c>
      <c r="BI14" s="6"/>
      <c r="BJ14" s="7"/>
      <c r="BK14" s="6"/>
      <c r="BL14" s="7">
        <f>ROUND(BD14+BH14,5)</f>
        <v>0</v>
      </c>
      <c r="BM14" s="6"/>
      <c r="BN14" s="7"/>
      <c r="BO14" s="6"/>
      <c r="BP14" s="7">
        <f>ROUND(AF14+AJ14+AN14+AZ14+BL14,5)</f>
        <v>0</v>
      </c>
      <c r="BQ14" s="6"/>
      <c r="BR14" s="7">
        <f>ROUND(AH14+AL14+AP14+BB14+BN14,5)</f>
        <v>5000</v>
      </c>
      <c r="BS14" s="6"/>
      <c r="BT14" s="7">
        <f>ROUND(P14+T14+BP14,5)</f>
        <v>150</v>
      </c>
      <c r="BU14" s="6"/>
      <c r="BV14" s="7">
        <f>ROUND(R14+V14+BR14,5)</f>
        <v>5000</v>
      </c>
    </row>
    <row r="15" ht="15" customHeight="1">
      <c r="A15" s="4"/>
      <c r="B15" s="4"/>
      <c r="C15" s="4"/>
      <c r="D15" s="4"/>
      <c r="E15" s="4"/>
      <c r="F15" t="s" s="4">
        <v>93</v>
      </c>
      <c r="G15" s="4"/>
      <c r="H15" s="8">
        <v>0</v>
      </c>
      <c r="I15" s="6"/>
      <c r="J15" s="8"/>
      <c r="K15" s="6"/>
      <c r="L15" s="8">
        <v>0</v>
      </c>
      <c r="M15" s="6"/>
      <c r="N15" s="8"/>
      <c r="O15" s="6"/>
      <c r="P15" s="8">
        <f>ROUND(H15+L15,5)</f>
        <v>0</v>
      </c>
      <c r="Q15" s="6"/>
      <c r="R15" s="8"/>
      <c r="S15" s="6"/>
      <c r="T15" s="8">
        <v>0</v>
      </c>
      <c r="U15" s="6"/>
      <c r="V15" s="8">
        <v>7000</v>
      </c>
      <c r="W15" s="6"/>
      <c r="X15" s="8">
        <v>0</v>
      </c>
      <c r="Y15" s="6"/>
      <c r="Z15" s="7"/>
      <c r="AA15" s="6"/>
      <c r="AB15" s="8">
        <v>0</v>
      </c>
      <c r="AC15" s="6"/>
      <c r="AD15" s="7"/>
      <c r="AE15" s="6"/>
      <c r="AF15" s="8">
        <f>ROUND(X15+AB15,5)</f>
        <v>0</v>
      </c>
      <c r="AG15" s="6"/>
      <c r="AH15" s="7"/>
      <c r="AI15" s="6"/>
      <c r="AJ15" s="8">
        <v>0</v>
      </c>
      <c r="AK15" s="6"/>
      <c r="AL15" s="7"/>
      <c r="AM15" s="6"/>
      <c r="AN15" s="8">
        <v>0</v>
      </c>
      <c r="AO15" s="6"/>
      <c r="AP15" s="7"/>
      <c r="AQ15" s="6"/>
      <c r="AR15" s="8">
        <v>20000</v>
      </c>
      <c r="AS15" s="6"/>
      <c r="AT15" s="8">
        <v>0</v>
      </c>
      <c r="AU15" s="6"/>
      <c r="AV15" s="8">
        <v>0</v>
      </c>
      <c r="AW15" s="6"/>
      <c r="AX15" s="7"/>
      <c r="AY15" s="6"/>
      <c r="AZ15" s="8">
        <f>ROUND(AR15+AV15,5)</f>
        <v>20000</v>
      </c>
      <c r="BA15" s="6"/>
      <c r="BB15" s="8">
        <f>ROUND(AT15+AX15,5)</f>
        <v>0</v>
      </c>
      <c r="BC15" s="6"/>
      <c r="BD15" s="8">
        <v>0</v>
      </c>
      <c r="BE15" s="6"/>
      <c r="BF15" s="8"/>
      <c r="BG15" s="6"/>
      <c r="BH15" s="8">
        <v>0</v>
      </c>
      <c r="BI15" s="6"/>
      <c r="BJ15" s="7"/>
      <c r="BK15" s="6"/>
      <c r="BL15" s="8">
        <f>ROUND(BD15+BH15,5)</f>
        <v>0</v>
      </c>
      <c r="BM15" s="6"/>
      <c r="BN15" s="8"/>
      <c r="BO15" s="6"/>
      <c r="BP15" s="8">
        <f>ROUND(AF15+AJ15+AN15+AZ15+BL15,5)</f>
        <v>20000</v>
      </c>
      <c r="BQ15" s="6"/>
      <c r="BR15" s="8">
        <f>ROUND(AH15+AL15+AP15+BB15+BN15,5)</f>
        <v>0</v>
      </c>
      <c r="BS15" s="6"/>
      <c r="BT15" s="8">
        <f>ROUND(P15+T15+BP15,5)</f>
        <v>20000</v>
      </c>
      <c r="BU15" s="6"/>
      <c r="BV15" s="8">
        <f>ROUND(R15+V15+BR15,5)</f>
        <v>7000</v>
      </c>
    </row>
    <row r="16" ht="14.5" customHeight="1">
      <c r="A16" s="4"/>
      <c r="B16" s="4"/>
      <c r="C16" s="4"/>
      <c r="D16" s="4"/>
      <c r="E16" t="s" s="4">
        <v>94</v>
      </c>
      <c r="F16" s="4"/>
      <c r="G16" s="4"/>
      <c r="H16" s="10">
        <f>ROUND(SUM(H11:H15),5)</f>
        <v>150</v>
      </c>
      <c r="I16" s="6"/>
      <c r="J16" s="10">
        <f>ROUND(SUM(J11:J15),5)</f>
        <v>0</v>
      </c>
      <c r="K16" s="6"/>
      <c r="L16" s="10">
        <f>ROUND(SUM(L11:L15),5)</f>
        <v>0</v>
      </c>
      <c r="M16" s="6"/>
      <c r="N16" s="10">
        <f>ROUND(SUM(N11:N15),5)</f>
        <v>0</v>
      </c>
      <c r="O16" s="6"/>
      <c r="P16" s="10">
        <f>ROUND(H16+L16,5)</f>
        <v>150</v>
      </c>
      <c r="Q16" s="6"/>
      <c r="R16" s="10">
        <f>ROUND(J16+N16,5)</f>
        <v>0</v>
      </c>
      <c r="S16" s="6"/>
      <c r="T16" s="10">
        <f>ROUND(SUM(T11:T15),5)</f>
        <v>16298.93</v>
      </c>
      <c r="U16" s="6"/>
      <c r="V16" s="10">
        <f>ROUND(SUM(V11:V15),5)</f>
        <v>117000</v>
      </c>
      <c r="W16" s="6"/>
      <c r="X16" s="10">
        <f>ROUND(SUM(X11:X15),5)</f>
        <v>0</v>
      </c>
      <c r="Y16" s="6"/>
      <c r="Z16" s="7"/>
      <c r="AA16" s="6"/>
      <c r="AB16" s="10">
        <f>ROUND(SUM(AB11:AB15),5)</f>
        <v>0</v>
      </c>
      <c r="AC16" s="6"/>
      <c r="AD16" s="7"/>
      <c r="AE16" s="6"/>
      <c r="AF16" s="10">
        <f>ROUND(X16+AB16,5)</f>
        <v>0</v>
      </c>
      <c r="AG16" s="6"/>
      <c r="AH16" s="7"/>
      <c r="AI16" s="6"/>
      <c r="AJ16" s="10">
        <f>ROUND(SUM(AJ11:AJ15),5)</f>
        <v>0</v>
      </c>
      <c r="AK16" s="6"/>
      <c r="AL16" s="7"/>
      <c r="AM16" s="6"/>
      <c r="AN16" s="10">
        <f>ROUND(SUM(AN11:AN15),5)</f>
        <v>0</v>
      </c>
      <c r="AO16" s="6"/>
      <c r="AP16" s="7"/>
      <c r="AQ16" s="6"/>
      <c r="AR16" s="10">
        <f>ROUND(SUM(AR11:AR15),5)</f>
        <v>20000</v>
      </c>
      <c r="AS16" s="6"/>
      <c r="AT16" s="10">
        <f>ROUND(SUM(AT11:AT15),5)</f>
        <v>5000</v>
      </c>
      <c r="AU16" s="6"/>
      <c r="AV16" s="10">
        <f>ROUND(SUM(AV11:AV15),5)</f>
        <v>0</v>
      </c>
      <c r="AW16" s="6"/>
      <c r="AX16" s="7"/>
      <c r="AY16" s="6"/>
      <c r="AZ16" s="10">
        <f>ROUND(AR16+AV16,5)</f>
        <v>20000</v>
      </c>
      <c r="BA16" s="6"/>
      <c r="BB16" s="10">
        <f>ROUND(AT16+AX16,5)</f>
        <v>5000</v>
      </c>
      <c r="BC16" s="6"/>
      <c r="BD16" s="10">
        <f>ROUND(SUM(BD11:BD15),5)</f>
        <v>103.66</v>
      </c>
      <c r="BE16" s="6"/>
      <c r="BF16" s="10">
        <f>ROUND(SUM(BF11:BF15),5)</f>
        <v>22000</v>
      </c>
      <c r="BG16" s="6"/>
      <c r="BH16" s="10">
        <f>ROUND(SUM(BH11:BH15),5)</f>
        <v>0</v>
      </c>
      <c r="BI16" s="6"/>
      <c r="BJ16" s="7"/>
      <c r="BK16" s="6"/>
      <c r="BL16" s="10">
        <f>ROUND(BD16+BH16,5)</f>
        <v>103.66</v>
      </c>
      <c r="BM16" s="6"/>
      <c r="BN16" s="10">
        <f>ROUND(BF16+BJ16,5)</f>
        <v>22000</v>
      </c>
      <c r="BO16" s="6"/>
      <c r="BP16" s="10">
        <f>ROUND(AF16+AJ16+AN16+AZ16+BL16,5)</f>
        <v>20103.66</v>
      </c>
      <c r="BQ16" s="6"/>
      <c r="BR16" s="10">
        <f>ROUND(AH16+AL16+AP16+BB16+BN16,5)</f>
        <v>27000</v>
      </c>
      <c r="BS16" s="6"/>
      <c r="BT16" s="10">
        <f>ROUND(P16+T16+BP16,5)</f>
        <v>36552.59</v>
      </c>
      <c r="BU16" s="6"/>
      <c r="BV16" s="10">
        <f>ROUND(R16+V16+BR16,5)</f>
        <v>144000</v>
      </c>
    </row>
    <row r="17" ht="14.5" customHeight="1">
      <c r="A17" s="4"/>
      <c r="B17" s="4"/>
      <c r="C17" s="4"/>
      <c r="D17" s="4"/>
      <c r="E17" t="s" s="4">
        <v>95</v>
      </c>
      <c r="F17" s="4"/>
      <c r="G17" s="4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6"/>
      <c r="V17" s="7"/>
      <c r="W17" s="6"/>
      <c r="X17" s="7"/>
      <c r="Y17" s="6"/>
      <c r="Z17" s="7"/>
      <c r="AA17" s="6"/>
      <c r="AB17" s="7"/>
      <c r="AC17" s="6"/>
      <c r="AD17" s="7"/>
      <c r="AE17" s="6"/>
      <c r="AF17" s="7"/>
      <c r="AG17" s="6"/>
      <c r="AH17" s="7"/>
      <c r="AI17" s="6"/>
      <c r="AJ17" s="7"/>
      <c r="AK17" s="6"/>
      <c r="AL17" s="7"/>
      <c r="AM17" s="6"/>
      <c r="AN17" s="7"/>
      <c r="AO17" s="6"/>
      <c r="AP17" s="7"/>
      <c r="AQ17" s="6"/>
      <c r="AR17" s="7"/>
      <c r="AS17" s="6"/>
      <c r="AT17" s="7"/>
      <c r="AU17" s="6"/>
      <c r="AV17" s="7"/>
      <c r="AW17" s="6"/>
      <c r="AX17" s="7"/>
      <c r="AY17" s="6"/>
      <c r="AZ17" s="7"/>
      <c r="BA17" s="6"/>
      <c r="BB17" s="7"/>
      <c r="BC17" s="6"/>
      <c r="BD17" s="7"/>
      <c r="BE17" s="6"/>
      <c r="BF17" s="7"/>
      <c r="BG17" s="6"/>
      <c r="BH17" s="7"/>
      <c r="BI17" s="6"/>
      <c r="BJ17" s="7"/>
      <c r="BK17" s="6"/>
      <c r="BL17" s="7"/>
      <c r="BM17" s="6"/>
      <c r="BN17" s="7"/>
      <c r="BO17" s="6"/>
      <c r="BP17" s="7"/>
      <c r="BQ17" s="6"/>
      <c r="BR17" s="7"/>
      <c r="BS17" s="6"/>
      <c r="BT17" s="7"/>
      <c r="BU17" s="6"/>
      <c r="BV17" s="7"/>
    </row>
    <row r="18" ht="14.5" customHeight="1">
      <c r="A18" s="4"/>
      <c r="B18" s="4"/>
      <c r="C18" s="4"/>
      <c r="D18" s="4"/>
      <c r="E18" s="4"/>
      <c r="F18" t="s" s="4">
        <v>132</v>
      </c>
      <c r="G18" s="4"/>
      <c r="H18" s="7">
        <v>0</v>
      </c>
      <c r="I18" s="6"/>
      <c r="J18" s="7"/>
      <c r="K18" s="6"/>
      <c r="L18" s="7">
        <v>0</v>
      </c>
      <c r="M18" s="6"/>
      <c r="N18" s="7"/>
      <c r="O18" s="6"/>
      <c r="P18" s="7">
        <f>ROUND(H18+L18,5)</f>
        <v>0</v>
      </c>
      <c r="Q18" s="6"/>
      <c r="R18" s="7"/>
      <c r="S18" s="6"/>
      <c r="T18" s="7">
        <v>0</v>
      </c>
      <c r="U18" s="6"/>
      <c r="V18" s="7">
        <v>0</v>
      </c>
      <c r="W18" s="6"/>
      <c r="X18" s="7">
        <v>0</v>
      </c>
      <c r="Y18" s="6"/>
      <c r="Z18" s="7"/>
      <c r="AA18" s="6"/>
      <c r="AB18" s="7">
        <v>0</v>
      </c>
      <c r="AC18" s="6"/>
      <c r="AD18" s="7"/>
      <c r="AE18" s="6"/>
      <c r="AF18" s="7">
        <f>ROUND(X18+AB18,5)</f>
        <v>0</v>
      </c>
      <c r="AG18" s="6"/>
      <c r="AH18" s="7"/>
      <c r="AI18" s="6"/>
      <c r="AJ18" s="7">
        <v>0</v>
      </c>
      <c r="AK18" s="6"/>
      <c r="AL18" s="7"/>
      <c r="AM18" s="6"/>
      <c r="AN18" s="7">
        <v>0</v>
      </c>
      <c r="AO18" s="6"/>
      <c r="AP18" s="7"/>
      <c r="AQ18" s="6"/>
      <c r="AR18" s="7">
        <v>0</v>
      </c>
      <c r="AS18" s="6"/>
      <c r="AT18" s="7"/>
      <c r="AU18" s="6"/>
      <c r="AV18" s="7">
        <v>0</v>
      </c>
      <c r="AW18" s="6"/>
      <c r="AX18" s="7"/>
      <c r="AY18" s="6"/>
      <c r="AZ18" s="7">
        <f>ROUND(AR18+AV18,5)</f>
        <v>0</v>
      </c>
      <c r="BA18" s="6"/>
      <c r="BB18" s="7"/>
      <c r="BC18" s="6"/>
      <c r="BD18" s="7">
        <v>0</v>
      </c>
      <c r="BE18" s="6"/>
      <c r="BF18" s="7"/>
      <c r="BG18" s="6"/>
      <c r="BH18" s="7">
        <v>0</v>
      </c>
      <c r="BI18" s="6"/>
      <c r="BJ18" s="7"/>
      <c r="BK18" s="6"/>
      <c r="BL18" s="7">
        <f>ROUND(BD18+BH18,5)</f>
        <v>0</v>
      </c>
      <c r="BM18" s="6"/>
      <c r="BN18" s="7"/>
      <c r="BO18" s="6"/>
      <c r="BP18" s="7">
        <f>ROUND(AF18+AJ18+AN18+AZ18+BL18,5)</f>
        <v>0</v>
      </c>
      <c r="BQ18" s="6"/>
      <c r="BR18" s="7"/>
      <c r="BS18" s="6"/>
      <c r="BT18" s="7">
        <f>ROUND(P18+T18+BP18,5)</f>
        <v>0</v>
      </c>
      <c r="BU18" s="6"/>
      <c r="BV18" s="7">
        <f>ROUND(R18+V18+BR18,5)</f>
        <v>0</v>
      </c>
    </row>
    <row r="19" ht="14.5" customHeight="1">
      <c r="A19" s="4"/>
      <c r="B19" s="4"/>
      <c r="C19" s="4"/>
      <c r="D19" s="4"/>
      <c r="E19" s="4"/>
      <c r="F19" t="s" s="4">
        <v>96</v>
      </c>
      <c r="G19" s="4"/>
      <c r="H19" s="7">
        <v>0</v>
      </c>
      <c r="I19" s="6"/>
      <c r="J19" s="7"/>
      <c r="K19" s="6"/>
      <c r="L19" s="7">
        <v>0</v>
      </c>
      <c r="M19" s="6"/>
      <c r="N19" s="7"/>
      <c r="O19" s="6"/>
      <c r="P19" s="7">
        <f>ROUND(H19+L19,5)</f>
        <v>0</v>
      </c>
      <c r="Q19" s="6"/>
      <c r="R19" s="7"/>
      <c r="S19" s="6"/>
      <c r="T19" s="7">
        <v>206.77</v>
      </c>
      <c r="U19" s="6"/>
      <c r="V19" s="7">
        <v>5000</v>
      </c>
      <c r="W19" s="6"/>
      <c r="X19" s="7">
        <v>0</v>
      </c>
      <c r="Y19" s="6"/>
      <c r="Z19" s="7"/>
      <c r="AA19" s="6"/>
      <c r="AB19" s="7">
        <v>0</v>
      </c>
      <c r="AC19" s="6"/>
      <c r="AD19" s="7"/>
      <c r="AE19" s="6"/>
      <c r="AF19" s="7">
        <f>ROUND(X19+AB19,5)</f>
        <v>0</v>
      </c>
      <c r="AG19" s="6"/>
      <c r="AH19" s="7"/>
      <c r="AI19" s="6"/>
      <c r="AJ19" s="7">
        <v>0</v>
      </c>
      <c r="AK19" s="6"/>
      <c r="AL19" s="7"/>
      <c r="AM19" s="6"/>
      <c r="AN19" s="7">
        <v>0</v>
      </c>
      <c r="AO19" s="6"/>
      <c r="AP19" s="7"/>
      <c r="AQ19" s="6"/>
      <c r="AR19" s="7">
        <v>0</v>
      </c>
      <c r="AS19" s="6"/>
      <c r="AT19" s="7"/>
      <c r="AU19" s="6"/>
      <c r="AV19" s="7">
        <v>0</v>
      </c>
      <c r="AW19" s="6"/>
      <c r="AX19" s="7"/>
      <c r="AY19" s="6"/>
      <c r="AZ19" s="7">
        <f>ROUND(AR19+AV19,5)</f>
        <v>0</v>
      </c>
      <c r="BA19" s="6"/>
      <c r="BB19" s="7"/>
      <c r="BC19" s="6"/>
      <c r="BD19" s="7">
        <v>0</v>
      </c>
      <c r="BE19" s="6"/>
      <c r="BF19" s="7"/>
      <c r="BG19" s="6"/>
      <c r="BH19" s="7">
        <v>0</v>
      </c>
      <c r="BI19" s="6"/>
      <c r="BJ19" s="7"/>
      <c r="BK19" s="6"/>
      <c r="BL19" s="7">
        <f>ROUND(BD19+BH19,5)</f>
        <v>0</v>
      </c>
      <c r="BM19" s="6"/>
      <c r="BN19" s="7"/>
      <c r="BO19" s="6"/>
      <c r="BP19" s="7">
        <f>ROUND(AF19+AJ19+AN19+AZ19+BL19,5)</f>
        <v>0</v>
      </c>
      <c r="BQ19" s="6"/>
      <c r="BR19" s="7"/>
      <c r="BS19" s="6"/>
      <c r="BT19" s="7">
        <f>ROUND(P19+T19+BP19,5)</f>
        <v>206.77</v>
      </c>
      <c r="BU19" s="6"/>
      <c r="BV19" s="7">
        <f>ROUND(R19+V19+BR19,5)</f>
        <v>5000</v>
      </c>
    </row>
    <row r="20" ht="14.5" customHeight="1">
      <c r="A20" s="4"/>
      <c r="B20" s="4"/>
      <c r="C20" s="4"/>
      <c r="D20" s="4"/>
      <c r="E20" s="4"/>
      <c r="F20" t="s" s="4">
        <v>97</v>
      </c>
      <c r="G20" s="4"/>
      <c r="H20" s="7">
        <v>0</v>
      </c>
      <c r="I20" s="6"/>
      <c r="J20" s="7"/>
      <c r="K20" s="6"/>
      <c r="L20" s="7">
        <v>0</v>
      </c>
      <c r="M20" s="6"/>
      <c r="N20" s="7">
        <v>0</v>
      </c>
      <c r="O20" s="6"/>
      <c r="P20" s="7">
        <f>ROUND(H20+L20,5)</f>
        <v>0</v>
      </c>
      <c r="Q20" s="6"/>
      <c r="R20" s="7">
        <f>ROUND(J20+N20,5)</f>
        <v>0</v>
      </c>
      <c r="S20" s="6"/>
      <c r="T20" s="7">
        <v>40</v>
      </c>
      <c r="U20" s="6"/>
      <c r="V20" s="7">
        <v>0</v>
      </c>
      <c r="W20" s="6"/>
      <c r="X20" s="7">
        <v>0</v>
      </c>
      <c r="Y20" s="6"/>
      <c r="Z20" s="7"/>
      <c r="AA20" s="6"/>
      <c r="AB20" s="7">
        <v>0</v>
      </c>
      <c r="AC20" s="6"/>
      <c r="AD20" s="7"/>
      <c r="AE20" s="6"/>
      <c r="AF20" s="7">
        <f>ROUND(X20+AB20,5)</f>
        <v>0</v>
      </c>
      <c r="AG20" s="6"/>
      <c r="AH20" s="7"/>
      <c r="AI20" s="6"/>
      <c r="AJ20" s="7">
        <v>0</v>
      </c>
      <c r="AK20" s="6"/>
      <c r="AL20" s="7"/>
      <c r="AM20" s="6"/>
      <c r="AN20" s="7">
        <v>0</v>
      </c>
      <c r="AO20" s="6"/>
      <c r="AP20" s="7"/>
      <c r="AQ20" s="6"/>
      <c r="AR20" s="7">
        <v>0</v>
      </c>
      <c r="AS20" s="6"/>
      <c r="AT20" s="7"/>
      <c r="AU20" s="6"/>
      <c r="AV20" s="7">
        <v>0</v>
      </c>
      <c r="AW20" s="6"/>
      <c r="AX20" s="7"/>
      <c r="AY20" s="6"/>
      <c r="AZ20" s="7">
        <f>ROUND(AR20+AV20,5)</f>
        <v>0</v>
      </c>
      <c r="BA20" s="6"/>
      <c r="BB20" s="7"/>
      <c r="BC20" s="6"/>
      <c r="BD20" s="7">
        <v>0</v>
      </c>
      <c r="BE20" s="6"/>
      <c r="BF20" s="7"/>
      <c r="BG20" s="6"/>
      <c r="BH20" s="7">
        <v>0</v>
      </c>
      <c r="BI20" s="6"/>
      <c r="BJ20" s="7"/>
      <c r="BK20" s="6"/>
      <c r="BL20" s="7">
        <f>ROUND(BD20+BH20,5)</f>
        <v>0</v>
      </c>
      <c r="BM20" s="6"/>
      <c r="BN20" s="7"/>
      <c r="BO20" s="6"/>
      <c r="BP20" s="7">
        <f>ROUND(AF20+AJ20+AN20+AZ20+BL20,5)</f>
        <v>0</v>
      </c>
      <c r="BQ20" s="6"/>
      <c r="BR20" s="7"/>
      <c r="BS20" s="6"/>
      <c r="BT20" s="7">
        <f>ROUND(P20+T20+BP20,5)</f>
        <v>40</v>
      </c>
      <c r="BU20" s="6"/>
      <c r="BV20" s="7">
        <f>ROUND(R20+V20+BR20,5)</f>
        <v>0</v>
      </c>
    </row>
    <row r="21" ht="14.5" customHeight="1">
      <c r="A21" s="4"/>
      <c r="B21" s="4"/>
      <c r="C21" s="4"/>
      <c r="D21" s="4"/>
      <c r="E21" s="4"/>
      <c r="F21" t="s" s="4">
        <v>133</v>
      </c>
      <c r="G21" s="4"/>
      <c r="H21" s="7">
        <v>0</v>
      </c>
      <c r="I21" s="6"/>
      <c r="J21" s="7"/>
      <c r="K21" s="6"/>
      <c r="L21" s="7">
        <v>0</v>
      </c>
      <c r="M21" s="6"/>
      <c r="N21" s="7">
        <v>6613</v>
      </c>
      <c r="O21" s="6"/>
      <c r="P21" s="7">
        <f>ROUND(H21+L21,5)</f>
        <v>0</v>
      </c>
      <c r="Q21" s="6"/>
      <c r="R21" s="7">
        <f>ROUND(J21+N21,5)</f>
        <v>6613</v>
      </c>
      <c r="S21" s="6"/>
      <c r="T21" s="7">
        <v>0</v>
      </c>
      <c r="U21" s="6"/>
      <c r="V21" s="7"/>
      <c r="W21" s="6"/>
      <c r="X21" s="7">
        <v>0</v>
      </c>
      <c r="Y21" s="6"/>
      <c r="Z21" s="7"/>
      <c r="AA21" s="6"/>
      <c r="AB21" s="7">
        <v>0</v>
      </c>
      <c r="AC21" s="6"/>
      <c r="AD21" s="7"/>
      <c r="AE21" s="6"/>
      <c r="AF21" s="7">
        <f>ROUND(X21+AB21,5)</f>
        <v>0</v>
      </c>
      <c r="AG21" s="6"/>
      <c r="AH21" s="7"/>
      <c r="AI21" s="6"/>
      <c r="AJ21" s="7">
        <v>0</v>
      </c>
      <c r="AK21" s="6"/>
      <c r="AL21" s="7"/>
      <c r="AM21" s="6"/>
      <c r="AN21" s="7">
        <v>0</v>
      </c>
      <c r="AO21" s="6"/>
      <c r="AP21" s="7"/>
      <c r="AQ21" s="6"/>
      <c r="AR21" s="7">
        <v>0</v>
      </c>
      <c r="AS21" s="6"/>
      <c r="AT21" s="7"/>
      <c r="AU21" s="6"/>
      <c r="AV21" s="7">
        <v>0</v>
      </c>
      <c r="AW21" s="6"/>
      <c r="AX21" s="7"/>
      <c r="AY21" s="6"/>
      <c r="AZ21" s="7">
        <f>ROUND(AR21+AV21,5)</f>
        <v>0</v>
      </c>
      <c r="BA21" s="6"/>
      <c r="BB21" s="7"/>
      <c r="BC21" s="6"/>
      <c r="BD21" s="7">
        <v>0</v>
      </c>
      <c r="BE21" s="6"/>
      <c r="BF21" s="7"/>
      <c r="BG21" s="6"/>
      <c r="BH21" s="7">
        <v>0</v>
      </c>
      <c r="BI21" s="6"/>
      <c r="BJ21" s="7"/>
      <c r="BK21" s="6"/>
      <c r="BL21" s="7">
        <f>ROUND(BD21+BH21,5)</f>
        <v>0</v>
      </c>
      <c r="BM21" s="6"/>
      <c r="BN21" s="7"/>
      <c r="BO21" s="6"/>
      <c r="BP21" s="7">
        <f>ROUND(AF21+AJ21+AN21+AZ21+BL21,5)</f>
        <v>0</v>
      </c>
      <c r="BQ21" s="6"/>
      <c r="BR21" s="7"/>
      <c r="BS21" s="6"/>
      <c r="BT21" s="7">
        <f>ROUND(P21+T21+BP21,5)</f>
        <v>0</v>
      </c>
      <c r="BU21" s="6"/>
      <c r="BV21" s="7">
        <f>ROUND(R21+V21+BR21,5)</f>
        <v>6613</v>
      </c>
    </row>
    <row r="22" ht="14.5" customHeight="1">
      <c r="A22" s="4"/>
      <c r="B22" s="4"/>
      <c r="C22" s="4"/>
      <c r="D22" s="4"/>
      <c r="E22" s="4"/>
      <c r="F22" t="s" s="4">
        <v>134</v>
      </c>
      <c r="G22" s="4"/>
      <c r="H22" s="7">
        <v>0</v>
      </c>
      <c r="I22" s="6"/>
      <c r="J22" s="7"/>
      <c r="K22" s="6"/>
      <c r="L22" s="7">
        <v>0</v>
      </c>
      <c r="M22" s="6"/>
      <c r="N22" s="7"/>
      <c r="O22" s="6"/>
      <c r="P22" s="7">
        <f>ROUND(H22+L22,5)</f>
        <v>0</v>
      </c>
      <c r="Q22" s="6"/>
      <c r="R22" s="7"/>
      <c r="S22" s="6"/>
      <c r="T22" s="7">
        <v>0</v>
      </c>
      <c r="U22" s="6"/>
      <c r="V22" s="7"/>
      <c r="W22" s="6"/>
      <c r="X22" s="7">
        <v>0</v>
      </c>
      <c r="Y22" s="6"/>
      <c r="Z22" s="7"/>
      <c r="AA22" s="6"/>
      <c r="AB22" s="7">
        <v>0</v>
      </c>
      <c r="AC22" s="6"/>
      <c r="AD22" s="7"/>
      <c r="AE22" s="6"/>
      <c r="AF22" s="7">
        <f>ROUND(X22+AB22,5)</f>
        <v>0</v>
      </c>
      <c r="AG22" s="6"/>
      <c r="AH22" s="7"/>
      <c r="AI22" s="6"/>
      <c r="AJ22" s="7">
        <v>0</v>
      </c>
      <c r="AK22" s="6"/>
      <c r="AL22" s="7"/>
      <c r="AM22" s="6"/>
      <c r="AN22" s="7">
        <v>0</v>
      </c>
      <c r="AO22" s="6"/>
      <c r="AP22" s="7"/>
      <c r="AQ22" s="6"/>
      <c r="AR22" s="7">
        <v>0</v>
      </c>
      <c r="AS22" s="6"/>
      <c r="AT22" s="7">
        <v>300</v>
      </c>
      <c r="AU22" s="6"/>
      <c r="AV22" s="7">
        <v>0</v>
      </c>
      <c r="AW22" s="6"/>
      <c r="AX22" s="7"/>
      <c r="AY22" s="6"/>
      <c r="AZ22" s="7">
        <f>ROUND(AR22+AV22,5)</f>
        <v>0</v>
      </c>
      <c r="BA22" s="6"/>
      <c r="BB22" s="7">
        <f>ROUND(AT22+AX22,5)</f>
        <v>300</v>
      </c>
      <c r="BC22" s="6"/>
      <c r="BD22" s="7">
        <v>0</v>
      </c>
      <c r="BE22" s="6"/>
      <c r="BF22" s="7"/>
      <c r="BG22" s="6"/>
      <c r="BH22" s="7">
        <v>0</v>
      </c>
      <c r="BI22" s="6"/>
      <c r="BJ22" s="7">
        <v>2500</v>
      </c>
      <c r="BK22" s="6"/>
      <c r="BL22" s="7">
        <f>ROUND(BD22+BH22,5)</f>
        <v>0</v>
      </c>
      <c r="BM22" s="6"/>
      <c r="BN22" s="7">
        <f>ROUND(BF22+BJ22,5)</f>
        <v>2500</v>
      </c>
      <c r="BO22" s="6"/>
      <c r="BP22" s="7">
        <f>ROUND(AF22+AJ22+AN22+AZ22+BL22,5)</f>
        <v>0</v>
      </c>
      <c r="BQ22" s="6"/>
      <c r="BR22" s="7">
        <f>ROUND(AH22+AL22+AP22+BB22+BN22,5)</f>
        <v>2800</v>
      </c>
      <c r="BS22" s="6"/>
      <c r="BT22" s="7">
        <f>ROUND(P22+T22+BP22,5)</f>
        <v>0</v>
      </c>
      <c r="BU22" s="6"/>
      <c r="BV22" s="7">
        <f>ROUND(R22+V22+BR22,5)</f>
        <v>2800</v>
      </c>
    </row>
    <row r="23" ht="14.5" customHeight="1">
      <c r="A23" s="4"/>
      <c r="B23" s="4"/>
      <c r="C23" s="4"/>
      <c r="D23" s="4"/>
      <c r="E23" s="4"/>
      <c r="F23" t="s" s="4">
        <v>98</v>
      </c>
      <c r="G23" s="4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7"/>
      <c r="Y23" s="6"/>
      <c r="Z23" s="7"/>
      <c r="AA23" s="6"/>
      <c r="AB23" s="7"/>
      <c r="AC23" s="6"/>
      <c r="AD23" s="7"/>
      <c r="AE23" s="6"/>
      <c r="AF23" s="7"/>
      <c r="AG23" s="6"/>
      <c r="AH23" s="7"/>
      <c r="AI23" s="6"/>
      <c r="AJ23" s="7"/>
      <c r="AK23" s="6"/>
      <c r="AL23" s="7"/>
      <c r="AM23" s="6"/>
      <c r="AN23" s="7"/>
      <c r="AO23" s="6"/>
      <c r="AP23" s="7"/>
      <c r="AQ23" s="6"/>
      <c r="AR23" s="7"/>
      <c r="AS23" s="6"/>
      <c r="AT23" s="7"/>
      <c r="AU23" s="6"/>
      <c r="AV23" s="7"/>
      <c r="AW23" s="6"/>
      <c r="AX23" s="7"/>
      <c r="AY23" s="6"/>
      <c r="AZ23" s="7"/>
      <c r="BA23" s="6"/>
      <c r="BB23" s="7"/>
      <c r="BC23" s="6"/>
      <c r="BD23" s="7"/>
      <c r="BE23" s="6"/>
      <c r="BF23" s="7"/>
      <c r="BG23" s="6"/>
      <c r="BH23" s="7"/>
      <c r="BI23" s="6"/>
      <c r="BJ23" s="7"/>
      <c r="BK23" s="6"/>
      <c r="BL23" s="7"/>
      <c r="BM23" s="6"/>
      <c r="BN23" s="7"/>
      <c r="BO23" s="6"/>
      <c r="BP23" s="7"/>
      <c r="BQ23" s="6"/>
      <c r="BR23" s="7"/>
      <c r="BS23" s="6"/>
      <c r="BT23" s="7"/>
      <c r="BU23" s="6"/>
      <c r="BV23" s="7"/>
    </row>
    <row r="24" ht="14.5" customHeight="1">
      <c r="A24" s="4"/>
      <c r="B24" s="4"/>
      <c r="C24" s="4"/>
      <c r="D24" s="4"/>
      <c r="E24" s="4"/>
      <c r="F24" s="4"/>
      <c r="G24" t="s" s="4">
        <v>135</v>
      </c>
      <c r="H24" s="7">
        <v>0</v>
      </c>
      <c r="I24" s="6"/>
      <c r="J24" s="7"/>
      <c r="K24" s="6"/>
      <c r="L24" s="7">
        <v>0</v>
      </c>
      <c r="M24" s="6"/>
      <c r="N24" s="7"/>
      <c r="O24" s="6"/>
      <c r="P24" s="7">
        <f>ROUND(H24+L24,5)</f>
        <v>0</v>
      </c>
      <c r="Q24" s="6"/>
      <c r="R24" s="7"/>
      <c r="S24" s="6"/>
      <c r="T24" s="7">
        <v>0</v>
      </c>
      <c r="U24" s="6"/>
      <c r="V24" s="7"/>
      <c r="W24" s="6"/>
      <c r="X24" s="7">
        <v>0</v>
      </c>
      <c r="Y24" s="6"/>
      <c r="Z24" s="7"/>
      <c r="AA24" s="6"/>
      <c r="AB24" s="7">
        <v>0</v>
      </c>
      <c r="AC24" s="6"/>
      <c r="AD24" s="7"/>
      <c r="AE24" s="6"/>
      <c r="AF24" s="7">
        <f>ROUND(X24+AB24,5)</f>
        <v>0</v>
      </c>
      <c r="AG24" s="6"/>
      <c r="AH24" s="7"/>
      <c r="AI24" s="6"/>
      <c r="AJ24" s="7">
        <v>0</v>
      </c>
      <c r="AK24" s="6"/>
      <c r="AL24" s="7"/>
      <c r="AM24" s="6"/>
      <c r="AN24" s="7">
        <v>0</v>
      </c>
      <c r="AO24" s="6"/>
      <c r="AP24" s="7"/>
      <c r="AQ24" s="6"/>
      <c r="AR24" s="7">
        <v>0</v>
      </c>
      <c r="AS24" s="6"/>
      <c r="AT24" s="7"/>
      <c r="AU24" s="6"/>
      <c r="AV24" s="7">
        <v>0</v>
      </c>
      <c r="AW24" s="6"/>
      <c r="AX24" s="7">
        <v>0</v>
      </c>
      <c r="AY24" s="6"/>
      <c r="AZ24" s="7">
        <f>ROUND(AR24+AV24,5)</f>
        <v>0</v>
      </c>
      <c r="BA24" s="6"/>
      <c r="BB24" s="7">
        <f>ROUND(AT24+AX24,5)</f>
        <v>0</v>
      </c>
      <c r="BC24" s="6"/>
      <c r="BD24" s="7">
        <v>0</v>
      </c>
      <c r="BE24" s="6"/>
      <c r="BF24" s="7"/>
      <c r="BG24" s="6"/>
      <c r="BH24" s="7">
        <v>0</v>
      </c>
      <c r="BI24" s="6"/>
      <c r="BJ24" s="7"/>
      <c r="BK24" s="6"/>
      <c r="BL24" s="7">
        <f>ROUND(BD24+BH24,5)</f>
        <v>0</v>
      </c>
      <c r="BM24" s="6"/>
      <c r="BN24" s="7"/>
      <c r="BO24" s="6"/>
      <c r="BP24" s="7">
        <f>ROUND(AF24+AJ24+AN24+AZ24+BL24,5)</f>
        <v>0</v>
      </c>
      <c r="BQ24" s="6"/>
      <c r="BR24" s="7">
        <f>ROUND(AH24+AL24+AP24+BB24+BN24,5)</f>
        <v>0</v>
      </c>
      <c r="BS24" s="6"/>
      <c r="BT24" s="7">
        <f>ROUND(P24+T24+BP24,5)</f>
        <v>0</v>
      </c>
      <c r="BU24" s="6"/>
      <c r="BV24" s="7">
        <f>ROUND(R24+V24+BR24,5)</f>
        <v>0</v>
      </c>
    </row>
    <row r="25" ht="14.5" customHeight="1">
      <c r="A25" s="4"/>
      <c r="B25" s="4"/>
      <c r="C25" s="4"/>
      <c r="D25" s="4"/>
      <c r="E25" s="4"/>
      <c r="F25" s="4"/>
      <c r="G25" t="s" s="4">
        <v>99</v>
      </c>
      <c r="H25" s="7">
        <v>0</v>
      </c>
      <c r="I25" s="6"/>
      <c r="J25" s="7"/>
      <c r="K25" s="6"/>
      <c r="L25" s="7">
        <v>0</v>
      </c>
      <c r="M25" s="6"/>
      <c r="N25" s="7"/>
      <c r="O25" s="6"/>
      <c r="P25" s="7">
        <f>ROUND(H25+L25,5)</f>
        <v>0</v>
      </c>
      <c r="Q25" s="6"/>
      <c r="R25" s="7"/>
      <c r="S25" s="6"/>
      <c r="T25" s="7">
        <v>0</v>
      </c>
      <c r="U25" s="6"/>
      <c r="V25" s="7"/>
      <c r="W25" s="6"/>
      <c r="X25" s="7">
        <v>0</v>
      </c>
      <c r="Y25" s="6"/>
      <c r="Z25" s="7"/>
      <c r="AA25" s="6"/>
      <c r="AB25" s="7">
        <v>0</v>
      </c>
      <c r="AC25" s="6"/>
      <c r="AD25" s="7"/>
      <c r="AE25" s="6"/>
      <c r="AF25" s="7">
        <f>ROUND(X25+AB25,5)</f>
        <v>0</v>
      </c>
      <c r="AG25" s="6"/>
      <c r="AH25" s="7"/>
      <c r="AI25" s="6"/>
      <c r="AJ25" s="7">
        <v>0</v>
      </c>
      <c r="AK25" s="6"/>
      <c r="AL25" s="7"/>
      <c r="AM25" s="6"/>
      <c r="AN25" s="7">
        <v>0</v>
      </c>
      <c r="AO25" s="6"/>
      <c r="AP25" s="7"/>
      <c r="AQ25" s="6"/>
      <c r="AR25" s="7">
        <v>32233.97</v>
      </c>
      <c r="AS25" s="6"/>
      <c r="AT25" s="7">
        <v>84950</v>
      </c>
      <c r="AU25" s="6"/>
      <c r="AV25" s="7">
        <v>0</v>
      </c>
      <c r="AW25" s="6"/>
      <c r="AX25" s="7"/>
      <c r="AY25" s="6"/>
      <c r="AZ25" s="7">
        <f>ROUND(AR25+AV25,5)</f>
        <v>32233.97</v>
      </c>
      <c r="BA25" s="6"/>
      <c r="BB25" s="7">
        <f>ROUND(AT25+AX25,5)</f>
        <v>84950</v>
      </c>
      <c r="BC25" s="6"/>
      <c r="BD25" s="7">
        <v>0</v>
      </c>
      <c r="BE25" s="6"/>
      <c r="BF25" s="7"/>
      <c r="BG25" s="6"/>
      <c r="BH25" s="7">
        <v>0</v>
      </c>
      <c r="BI25" s="6"/>
      <c r="BJ25" s="7"/>
      <c r="BK25" s="6"/>
      <c r="BL25" s="7">
        <f>ROUND(BD25+BH25,5)</f>
        <v>0</v>
      </c>
      <c r="BM25" s="6"/>
      <c r="BN25" s="7"/>
      <c r="BO25" s="6"/>
      <c r="BP25" s="7">
        <f>ROUND(AF25+AJ25+AN25+AZ25+BL25,5)</f>
        <v>32233.97</v>
      </c>
      <c r="BQ25" s="6"/>
      <c r="BR25" s="7">
        <f>ROUND(AH25+AL25+AP25+BB25+BN25,5)</f>
        <v>84950</v>
      </c>
      <c r="BS25" s="6"/>
      <c r="BT25" s="7">
        <f>ROUND(P25+T25+BP25,5)</f>
        <v>32233.97</v>
      </c>
      <c r="BU25" s="6"/>
      <c r="BV25" s="7">
        <f>ROUND(R25+V25+BR25,5)</f>
        <v>84950</v>
      </c>
    </row>
    <row r="26" ht="14.5" customHeight="1">
      <c r="A26" s="4"/>
      <c r="B26" s="4"/>
      <c r="C26" s="4"/>
      <c r="D26" s="4"/>
      <c r="E26" s="4"/>
      <c r="F26" s="4"/>
      <c r="G26" t="s" s="4">
        <v>136</v>
      </c>
      <c r="H26" s="7">
        <v>0</v>
      </c>
      <c r="I26" s="6"/>
      <c r="J26" s="7"/>
      <c r="K26" s="6"/>
      <c r="L26" s="7">
        <v>0</v>
      </c>
      <c r="M26" s="6"/>
      <c r="N26" s="7"/>
      <c r="O26" s="6"/>
      <c r="P26" s="7">
        <f>ROUND(H26+L26,5)</f>
        <v>0</v>
      </c>
      <c r="Q26" s="6"/>
      <c r="R26" s="7"/>
      <c r="S26" s="6"/>
      <c r="T26" s="7">
        <v>0</v>
      </c>
      <c r="U26" s="6"/>
      <c r="V26" s="7"/>
      <c r="W26" s="6"/>
      <c r="X26" s="7">
        <v>0</v>
      </c>
      <c r="Y26" s="6"/>
      <c r="Z26" s="7"/>
      <c r="AA26" s="6"/>
      <c r="AB26" s="7">
        <v>0</v>
      </c>
      <c r="AC26" s="6"/>
      <c r="AD26" s="7"/>
      <c r="AE26" s="6"/>
      <c r="AF26" s="7">
        <f>ROUND(X26+AB26,5)</f>
        <v>0</v>
      </c>
      <c r="AG26" s="6"/>
      <c r="AH26" s="7"/>
      <c r="AI26" s="6"/>
      <c r="AJ26" s="7">
        <v>0</v>
      </c>
      <c r="AK26" s="6"/>
      <c r="AL26" s="7"/>
      <c r="AM26" s="6"/>
      <c r="AN26" s="7">
        <v>0</v>
      </c>
      <c r="AO26" s="6"/>
      <c r="AP26" s="7"/>
      <c r="AQ26" s="6"/>
      <c r="AR26" s="7">
        <v>0</v>
      </c>
      <c r="AS26" s="6"/>
      <c r="AT26" s="7">
        <v>1500</v>
      </c>
      <c r="AU26" s="6"/>
      <c r="AV26" s="7">
        <v>0</v>
      </c>
      <c r="AW26" s="6"/>
      <c r="AX26" s="7"/>
      <c r="AY26" s="6"/>
      <c r="AZ26" s="7">
        <f>ROUND(AR26+AV26,5)</f>
        <v>0</v>
      </c>
      <c r="BA26" s="6"/>
      <c r="BB26" s="7">
        <f>ROUND(AT26+AX26,5)</f>
        <v>1500</v>
      </c>
      <c r="BC26" s="6"/>
      <c r="BD26" s="7">
        <v>0</v>
      </c>
      <c r="BE26" s="6"/>
      <c r="BF26" s="7"/>
      <c r="BG26" s="6"/>
      <c r="BH26" s="7">
        <v>0</v>
      </c>
      <c r="BI26" s="6"/>
      <c r="BJ26" s="7"/>
      <c r="BK26" s="6"/>
      <c r="BL26" s="7">
        <f>ROUND(BD26+BH26,5)</f>
        <v>0</v>
      </c>
      <c r="BM26" s="6"/>
      <c r="BN26" s="7"/>
      <c r="BO26" s="6"/>
      <c r="BP26" s="7">
        <f>ROUND(AF26+AJ26+AN26+AZ26+BL26,5)</f>
        <v>0</v>
      </c>
      <c r="BQ26" s="6"/>
      <c r="BR26" s="7">
        <f>ROUND(AH26+AL26+AP26+BB26+BN26,5)</f>
        <v>1500</v>
      </c>
      <c r="BS26" s="6"/>
      <c r="BT26" s="7">
        <f>ROUND(P26+T26+BP26,5)</f>
        <v>0</v>
      </c>
      <c r="BU26" s="6"/>
      <c r="BV26" s="7">
        <f>ROUND(R26+V26+BR26,5)</f>
        <v>1500</v>
      </c>
    </row>
    <row r="27" ht="15" customHeight="1">
      <c r="A27" s="4"/>
      <c r="B27" s="4"/>
      <c r="C27" s="4"/>
      <c r="D27" s="4"/>
      <c r="E27" s="4"/>
      <c r="F27" s="4"/>
      <c r="G27" t="s" s="4">
        <v>137</v>
      </c>
      <c r="H27" s="8">
        <v>0</v>
      </c>
      <c r="I27" s="6"/>
      <c r="J27" s="7"/>
      <c r="K27" s="6"/>
      <c r="L27" s="8">
        <v>0</v>
      </c>
      <c r="M27" s="6"/>
      <c r="N27" s="7"/>
      <c r="O27" s="6"/>
      <c r="P27" s="8">
        <f>ROUND(H27+L27,5)</f>
        <v>0</v>
      </c>
      <c r="Q27" s="6"/>
      <c r="R27" s="7"/>
      <c r="S27" s="6"/>
      <c r="T27" s="8">
        <v>0</v>
      </c>
      <c r="U27" s="6"/>
      <c r="V27" s="8">
        <v>100</v>
      </c>
      <c r="W27" s="6"/>
      <c r="X27" s="8">
        <v>0</v>
      </c>
      <c r="Y27" s="6"/>
      <c r="Z27" s="7"/>
      <c r="AA27" s="6"/>
      <c r="AB27" s="8">
        <v>0</v>
      </c>
      <c r="AC27" s="6"/>
      <c r="AD27" s="7"/>
      <c r="AE27" s="6"/>
      <c r="AF27" s="8">
        <f>ROUND(X27+AB27,5)</f>
        <v>0</v>
      </c>
      <c r="AG27" s="6"/>
      <c r="AH27" s="7"/>
      <c r="AI27" s="6"/>
      <c r="AJ27" s="8">
        <v>0</v>
      </c>
      <c r="AK27" s="6"/>
      <c r="AL27" s="7"/>
      <c r="AM27" s="6"/>
      <c r="AN27" s="8">
        <v>0</v>
      </c>
      <c r="AO27" s="6"/>
      <c r="AP27" s="7"/>
      <c r="AQ27" s="6"/>
      <c r="AR27" s="8">
        <v>0</v>
      </c>
      <c r="AS27" s="6"/>
      <c r="AT27" s="8"/>
      <c r="AU27" s="6"/>
      <c r="AV27" s="8">
        <v>0</v>
      </c>
      <c r="AW27" s="6"/>
      <c r="AX27" s="8"/>
      <c r="AY27" s="6"/>
      <c r="AZ27" s="8">
        <f>ROUND(AR27+AV27,5)</f>
        <v>0</v>
      </c>
      <c r="BA27" s="6"/>
      <c r="BB27" s="8"/>
      <c r="BC27" s="6"/>
      <c r="BD27" s="8">
        <v>0</v>
      </c>
      <c r="BE27" s="6"/>
      <c r="BF27" s="7"/>
      <c r="BG27" s="6"/>
      <c r="BH27" s="8">
        <v>0</v>
      </c>
      <c r="BI27" s="6"/>
      <c r="BJ27" s="7"/>
      <c r="BK27" s="6"/>
      <c r="BL27" s="8">
        <f>ROUND(BD27+BH27,5)</f>
        <v>0</v>
      </c>
      <c r="BM27" s="6"/>
      <c r="BN27" s="7"/>
      <c r="BO27" s="6"/>
      <c r="BP27" s="8">
        <f>ROUND(AF27+AJ27+AN27+AZ27+BL27,5)</f>
        <v>0</v>
      </c>
      <c r="BQ27" s="6"/>
      <c r="BR27" s="8"/>
      <c r="BS27" s="6"/>
      <c r="BT27" s="8">
        <f>ROUND(P27+T27+BP27,5)</f>
        <v>0</v>
      </c>
      <c r="BU27" s="6"/>
      <c r="BV27" s="8">
        <f>ROUND(R27+V27+BR27,5)</f>
        <v>100</v>
      </c>
    </row>
    <row r="28" ht="15" customHeight="1">
      <c r="A28" s="4"/>
      <c r="B28" s="4"/>
      <c r="C28" s="4"/>
      <c r="D28" s="4"/>
      <c r="E28" s="4"/>
      <c r="F28" t="s" s="4">
        <v>100</v>
      </c>
      <c r="G28" s="4"/>
      <c r="H28" s="9">
        <f>ROUND(SUM(H23:H27),5)</f>
        <v>0</v>
      </c>
      <c r="I28" s="6"/>
      <c r="J28" s="7"/>
      <c r="K28" s="6"/>
      <c r="L28" s="9">
        <f>ROUND(SUM(L23:L27),5)</f>
        <v>0</v>
      </c>
      <c r="M28" s="6"/>
      <c r="N28" s="8"/>
      <c r="O28" s="6"/>
      <c r="P28" s="9">
        <f>ROUND(H28+L28,5)</f>
        <v>0</v>
      </c>
      <c r="Q28" s="6"/>
      <c r="R28" s="8"/>
      <c r="S28" s="6"/>
      <c r="T28" s="9">
        <f>ROUND(SUM(T23:T27),5)</f>
        <v>0</v>
      </c>
      <c r="U28" s="6"/>
      <c r="V28" s="9">
        <f>ROUND(SUM(V23:V27),5)</f>
        <v>100</v>
      </c>
      <c r="W28" s="6"/>
      <c r="X28" s="9">
        <f>ROUND(SUM(X23:X27),5)</f>
        <v>0</v>
      </c>
      <c r="Y28" s="6"/>
      <c r="Z28" s="7"/>
      <c r="AA28" s="6"/>
      <c r="AB28" s="9">
        <f>ROUND(SUM(AB23:AB27),5)</f>
        <v>0</v>
      </c>
      <c r="AC28" s="6"/>
      <c r="AD28" s="7"/>
      <c r="AE28" s="6"/>
      <c r="AF28" s="9">
        <f>ROUND(X28+AB28,5)</f>
        <v>0</v>
      </c>
      <c r="AG28" s="6"/>
      <c r="AH28" s="7"/>
      <c r="AI28" s="6"/>
      <c r="AJ28" s="9">
        <f>ROUND(SUM(AJ23:AJ27),5)</f>
        <v>0</v>
      </c>
      <c r="AK28" s="6"/>
      <c r="AL28" s="7"/>
      <c r="AM28" s="6"/>
      <c r="AN28" s="9">
        <f>ROUND(SUM(AN23:AN27),5)</f>
        <v>0</v>
      </c>
      <c r="AO28" s="6"/>
      <c r="AP28" s="7"/>
      <c r="AQ28" s="6"/>
      <c r="AR28" s="9">
        <f>ROUND(SUM(AR23:AR27),5)</f>
        <v>32233.97</v>
      </c>
      <c r="AS28" s="6"/>
      <c r="AT28" s="9">
        <f>ROUND(SUM(AT23:AT27),5)</f>
        <v>86450</v>
      </c>
      <c r="AU28" s="6"/>
      <c r="AV28" s="9">
        <f>ROUND(SUM(AV23:AV27),5)</f>
        <v>0</v>
      </c>
      <c r="AW28" s="6"/>
      <c r="AX28" s="9">
        <f>ROUND(SUM(AX23:AX27),5)</f>
        <v>0</v>
      </c>
      <c r="AY28" s="6"/>
      <c r="AZ28" s="9">
        <f>ROUND(AR28+AV28,5)</f>
        <v>32233.97</v>
      </c>
      <c r="BA28" s="6"/>
      <c r="BB28" s="9">
        <f>ROUND(AT28+AX28,5)</f>
        <v>86450</v>
      </c>
      <c r="BC28" s="6"/>
      <c r="BD28" s="9">
        <f>ROUND(SUM(BD23:BD27),5)</f>
        <v>0</v>
      </c>
      <c r="BE28" s="6"/>
      <c r="BF28" s="7"/>
      <c r="BG28" s="6"/>
      <c r="BH28" s="9">
        <f>ROUND(SUM(BH23:BH27),5)</f>
        <v>0</v>
      </c>
      <c r="BI28" s="6"/>
      <c r="BJ28" s="8"/>
      <c r="BK28" s="6"/>
      <c r="BL28" s="9">
        <f>ROUND(BD28+BH28,5)</f>
        <v>0</v>
      </c>
      <c r="BM28" s="6"/>
      <c r="BN28" s="8"/>
      <c r="BO28" s="6"/>
      <c r="BP28" s="9">
        <f>ROUND(AF28+AJ28+AN28+AZ28+BL28,5)</f>
        <v>32233.97</v>
      </c>
      <c r="BQ28" s="6"/>
      <c r="BR28" s="9">
        <f>ROUND(AH28+AL28+AP28+BB28+BN28,5)</f>
        <v>86450</v>
      </c>
      <c r="BS28" s="6"/>
      <c r="BT28" s="9">
        <f>ROUND(P28+T28+BP28,5)</f>
        <v>32233.97</v>
      </c>
      <c r="BU28" s="6"/>
      <c r="BV28" s="9">
        <f>ROUND(R28+V28+BR28,5)</f>
        <v>86550</v>
      </c>
    </row>
    <row r="29" ht="14.5" customHeight="1">
      <c r="A29" s="4"/>
      <c r="B29" s="4"/>
      <c r="C29" s="4"/>
      <c r="D29" s="4"/>
      <c r="E29" t="s" s="4">
        <v>101</v>
      </c>
      <c r="F29" s="4"/>
      <c r="G29" s="4"/>
      <c r="H29" s="10">
        <f>ROUND(SUM(H17:H22)+H28,5)</f>
        <v>0</v>
      </c>
      <c r="I29" s="6"/>
      <c r="J29" s="7"/>
      <c r="K29" s="6"/>
      <c r="L29" s="10">
        <f>ROUND(SUM(L17:L22)+L28,5)</f>
        <v>0</v>
      </c>
      <c r="M29" s="6"/>
      <c r="N29" s="10">
        <f>ROUND(SUM(N17:N22)+N28,5)</f>
        <v>6613</v>
      </c>
      <c r="O29" s="6"/>
      <c r="P29" s="10">
        <f>ROUND(H29+L29,5)</f>
        <v>0</v>
      </c>
      <c r="Q29" s="6"/>
      <c r="R29" s="10">
        <f>ROUND(J29+N29,5)</f>
        <v>6613</v>
      </c>
      <c r="S29" s="6"/>
      <c r="T29" s="10">
        <f>ROUND(SUM(T17:T22)+T28,5)</f>
        <v>246.77</v>
      </c>
      <c r="U29" s="6"/>
      <c r="V29" s="10">
        <f>ROUND(SUM(V17:V22)+V28,5)</f>
        <v>5100</v>
      </c>
      <c r="W29" s="6"/>
      <c r="X29" s="10">
        <f>ROUND(SUM(X17:X22)+X28,5)</f>
        <v>0</v>
      </c>
      <c r="Y29" s="6"/>
      <c r="Z29" s="7"/>
      <c r="AA29" s="6"/>
      <c r="AB29" s="10">
        <f>ROUND(SUM(AB17:AB22)+AB28,5)</f>
        <v>0</v>
      </c>
      <c r="AC29" s="6"/>
      <c r="AD29" s="7"/>
      <c r="AE29" s="6"/>
      <c r="AF29" s="10">
        <f>ROUND(X29+AB29,5)</f>
        <v>0</v>
      </c>
      <c r="AG29" s="6"/>
      <c r="AH29" s="7"/>
      <c r="AI29" s="6"/>
      <c r="AJ29" s="10">
        <f>ROUND(SUM(AJ17:AJ22)+AJ28,5)</f>
        <v>0</v>
      </c>
      <c r="AK29" s="6"/>
      <c r="AL29" s="7"/>
      <c r="AM29" s="6"/>
      <c r="AN29" s="10">
        <f>ROUND(SUM(AN17:AN22)+AN28,5)</f>
        <v>0</v>
      </c>
      <c r="AO29" s="6"/>
      <c r="AP29" s="7"/>
      <c r="AQ29" s="6"/>
      <c r="AR29" s="10">
        <f>ROUND(SUM(AR17:AR22)+AR28,5)</f>
        <v>32233.97</v>
      </c>
      <c r="AS29" s="6"/>
      <c r="AT29" s="10">
        <f>ROUND(SUM(AT17:AT22)+AT28,5)</f>
        <v>86750</v>
      </c>
      <c r="AU29" s="6"/>
      <c r="AV29" s="10">
        <f>ROUND(SUM(AV17:AV22)+AV28,5)</f>
        <v>0</v>
      </c>
      <c r="AW29" s="6"/>
      <c r="AX29" s="10">
        <f>ROUND(SUM(AX17:AX22)+AX28,5)</f>
        <v>0</v>
      </c>
      <c r="AY29" s="6"/>
      <c r="AZ29" s="10">
        <f>ROUND(AR29+AV29,5)</f>
        <v>32233.97</v>
      </c>
      <c r="BA29" s="6"/>
      <c r="BB29" s="10">
        <f>ROUND(AT29+AX29,5)</f>
        <v>86750</v>
      </c>
      <c r="BC29" s="6"/>
      <c r="BD29" s="10">
        <f>ROUND(SUM(BD17:BD22)+BD28,5)</f>
        <v>0</v>
      </c>
      <c r="BE29" s="6"/>
      <c r="BF29" s="7"/>
      <c r="BG29" s="6"/>
      <c r="BH29" s="10">
        <f>ROUND(SUM(BH17:BH22)+BH28,5)</f>
        <v>0</v>
      </c>
      <c r="BI29" s="6"/>
      <c r="BJ29" s="10">
        <f>ROUND(SUM(BJ17:BJ22)+BJ28,5)</f>
        <v>2500</v>
      </c>
      <c r="BK29" s="6"/>
      <c r="BL29" s="10">
        <f>ROUND(BD29+BH29,5)</f>
        <v>0</v>
      </c>
      <c r="BM29" s="6"/>
      <c r="BN29" s="10">
        <f>ROUND(BF29+BJ29,5)</f>
        <v>2500</v>
      </c>
      <c r="BO29" s="6"/>
      <c r="BP29" s="10">
        <f>ROUND(AF29+AJ29+AN29+AZ29+BL29,5)</f>
        <v>32233.97</v>
      </c>
      <c r="BQ29" s="6"/>
      <c r="BR29" s="10">
        <f>ROUND(AH29+AL29+AP29+BB29+BN29,5)</f>
        <v>89250</v>
      </c>
      <c r="BS29" s="6"/>
      <c r="BT29" s="10">
        <f>ROUND(P29+T29+BP29,5)</f>
        <v>32480.74</v>
      </c>
      <c r="BU29" s="6"/>
      <c r="BV29" s="10">
        <f>ROUND(R29+V29+BR29,5)</f>
        <v>100963</v>
      </c>
    </row>
    <row r="30" ht="14.5" customHeight="1">
      <c r="A30" s="4"/>
      <c r="B30" s="4"/>
      <c r="C30" s="4"/>
      <c r="D30" s="4"/>
      <c r="E30" t="s" s="4">
        <v>102</v>
      </c>
      <c r="F30" s="4"/>
      <c r="G30" s="4"/>
      <c r="H30" s="7">
        <v>0</v>
      </c>
      <c r="I30" s="6"/>
      <c r="J30" s="7"/>
      <c r="K30" s="6"/>
      <c r="L30" s="7">
        <v>350</v>
      </c>
      <c r="M30" s="6"/>
      <c r="N30" s="7">
        <v>2100</v>
      </c>
      <c r="O30" s="6"/>
      <c r="P30" s="7">
        <f>ROUND(H30+L30,5)</f>
        <v>350</v>
      </c>
      <c r="Q30" s="6"/>
      <c r="R30" s="7">
        <f>ROUND(J30+N30,5)</f>
        <v>2100</v>
      </c>
      <c r="S30" s="6"/>
      <c r="T30" s="7">
        <v>0</v>
      </c>
      <c r="U30" s="6"/>
      <c r="V30" s="7"/>
      <c r="W30" s="6"/>
      <c r="X30" s="7">
        <v>0</v>
      </c>
      <c r="Y30" s="6"/>
      <c r="Z30" s="7"/>
      <c r="AA30" s="6"/>
      <c r="AB30" s="7">
        <v>0</v>
      </c>
      <c r="AC30" s="6"/>
      <c r="AD30" s="7"/>
      <c r="AE30" s="6"/>
      <c r="AF30" s="7">
        <f>ROUND(X30+AB30,5)</f>
        <v>0</v>
      </c>
      <c r="AG30" s="6"/>
      <c r="AH30" s="7"/>
      <c r="AI30" s="6"/>
      <c r="AJ30" s="7">
        <v>0</v>
      </c>
      <c r="AK30" s="6"/>
      <c r="AL30" s="7"/>
      <c r="AM30" s="6"/>
      <c r="AN30" s="7">
        <v>0</v>
      </c>
      <c r="AO30" s="6"/>
      <c r="AP30" s="7"/>
      <c r="AQ30" s="6"/>
      <c r="AR30" s="7">
        <v>0</v>
      </c>
      <c r="AS30" s="6"/>
      <c r="AT30" s="7"/>
      <c r="AU30" s="6"/>
      <c r="AV30" s="7">
        <v>0</v>
      </c>
      <c r="AW30" s="6"/>
      <c r="AX30" s="7"/>
      <c r="AY30" s="6"/>
      <c r="AZ30" s="7">
        <f>ROUND(AR30+AV30,5)</f>
        <v>0</v>
      </c>
      <c r="BA30" s="6"/>
      <c r="BB30" s="7"/>
      <c r="BC30" s="6"/>
      <c r="BD30" s="7">
        <v>0</v>
      </c>
      <c r="BE30" s="6"/>
      <c r="BF30" s="7"/>
      <c r="BG30" s="6"/>
      <c r="BH30" s="7">
        <v>0</v>
      </c>
      <c r="BI30" s="6"/>
      <c r="BJ30" s="7"/>
      <c r="BK30" s="6"/>
      <c r="BL30" s="7">
        <f>ROUND(BD30+BH30,5)</f>
        <v>0</v>
      </c>
      <c r="BM30" s="6"/>
      <c r="BN30" s="7"/>
      <c r="BO30" s="6"/>
      <c r="BP30" s="7">
        <f>ROUND(AF30+AJ30+AN30+AZ30+BL30,5)</f>
        <v>0</v>
      </c>
      <c r="BQ30" s="6"/>
      <c r="BR30" s="7"/>
      <c r="BS30" s="6"/>
      <c r="BT30" s="7">
        <f>ROUND(P30+T30+BP30,5)</f>
        <v>350</v>
      </c>
      <c r="BU30" s="6"/>
      <c r="BV30" s="7">
        <f>ROUND(R30+V30+BR30,5)</f>
        <v>2100</v>
      </c>
    </row>
    <row r="31" ht="15" customHeight="1">
      <c r="A31" s="4"/>
      <c r="B31" s="4"/>
      <c r="C31" s="4"/>
      <c r="D31" s="4"/>
      <c r="E31" t="s" s="4">
        <v>103</v>
      </c>
      <c r="F31" s="4"/>
      <c r="G31" s="4"/>
      <c r="H31" s="8">
        <v>0</v>
      </c>
      <c r="I31" s="6"/>
      <c r="J31" s="8"/>
      <c r="K31" s="6"/>
      <c r="L31" s="8">
        <v>31.8</v>
      </c>
      <c r="M31" s="6"/>
      <c r="N31" s="8">
        <v>500</v>
      </c>
      <c r="O31" s="6"/>
      <c r="P31" s="8">
        <f>ROUND(H31+L31,5)</f>
        <v>31.8</v>
      </c>
      <c r="Q31" s="6"/>
      <c r="R31" s="8">
        <f>ROUND(J31+N31,5)</f>
        <v>500</v>
      </c>
      <c r="S31" s="6"/>
      <c r="T31" s="8">
        <v>0</v>
      </c>
      <c r="U31" s="6"/>
      <c r="V31" s="8"/>
      <c r="W31" s="6"/>
      <c r="X31" s="8">
        <v>0</v>
      </c>
      <c r="Y31" s="6"/>
      <c r="Z31" s="7"/>
      <c r="AA31" s="6"/>
      <c r="AB31" s="8">
        <v>0</v>
      </c>
      <c r="AC31" s="6"/>
      <c r="AD31" s="7"/>
      <c r="AE31" s="6"/>
      <c r="AF31" s="8">
        <f>ROUND(X31+AB31,5)</f>
        <v>0</v>
      </c>
      <c r="AG31" s="6"/>
      <c r="AH31" s="7"/>
      <c r="AI31" s="6"/>
      <c r="AJ31" s="8">
        <v>0</v>
      </c>
      <c r="AK31" s="6"/>
      <c r="AL31" s="7"/>
      <c r="AM31" s="6"/>
      <c r="AN31" s="8">
        <v>0</v>
      </c>
      <c r="AO31" s="6"/>
      <c r="AP31" s="7"/>
      <c r="AQ31" s="6"/>
      <c r="AR31" s="8">
        <v>0</v>
      </c>
      <c r="AS31" s="6"/>
      <c r="AT31" s="8"/>
      <c r="AU31" s="6"/>
      <c r="AV31" s="8">
        <v>0</v>
      </c>
      <c r="AW31" s="6"/>
      <c r="AX31" s="8"/>
      <c r="AY31" s="6"/>
      <c r="AZ31" s="8">
        <f>ROUND(AR31+AV31,5)</f>
        <v>0</v>
      </c>
      <c r="BA31" s="6"/>
      <c r="BB31" s="8"/>
      <c r="BC31" s="6"/>
      <c r="BD31" s="8">
        <v>0</v>
      </c>
      <c r="BE31" s="6"/>
      <c r="BF31" s="8"/>
      <c r="BG31" s="6"/>
      <c r="BH31" s="8">
        <v>0</v>
      </c>
      <c r="BI31" s="6"/>
      <c r="BJ31" s="8"/>
      <c r="BK31" s="6"/>
      <c r="BL31" s="8">
        <f>ROUND(BD31+BH31,5)</f>
        <v>0</v>
      </c>
      <c r="BM31" s="6"/>
      <c r="BN31" s="8"/>
      <c r="BO31" s="6"/>
      <c r="BP31" s="8">
        <f>ROUND(AF31+AJ31+AN31+AZ31+BL31,5)</f>
        <v>0</v>
      </c>
      <c r="BQ31" s="6"/>
      <c r="BR31" s="8"/>
      <c r="BS31" s="6"/>
      <c r="BT31" s="8">
        <f>ROUND(P31+T31+BP31,5)</f>
        <v>31.8</v>
      </c>
      <c r="BU31" s="6"/>
      <c r="BV31" s="8">
        <f>ROUND(R31+V31+BR31,5)</f>
        <v>500</v>
      </c>
    </row>
    <row r="32" ht="14.5" customHeight="1">
      <c r="A32" s="4"/>
      <c r="B32" s="4"/>
      <c r="C32" s="4"/>
      <c r="D32" t="s" s="4">
        <v>104</v>
      </c>
      <c r="E32" s="4"/>
      <c r="F32" s="4"/>
      <c r="G32" s="4"/>
      <c r="H32" s="10">
        <f>ROUND(H5+H10+H16+SUM(H29:H31),5)</f>
        <v>150</v>
      </c>
      <c r="I32" s="6"/>
      <c r="J32" s="10">
        <f>ROUND(J5+J10+J16+SUM(J29:J31),5)</f>
        <v>0</v>
      </c>
      <c r="K32" s="6"/>
      <c r="L32" s="10">
        <f>ROUND(L5+L10+L16+SUM(L29:L31),5)</f>
        <v>76352.8</v>
      </c>
      <c r="M32" s="6"/>
      <c r="N32" s="10">
        <f>ROUND(N5+N10+N16+SUM(N29:N31),5)</f>
        <v>208579</v>
      </c>
      <c r="O32" s="6"/>
      <c r="P32" s="10">
        <f>ROUND(H32+L32,5)</f>
        <v>76502.8</v>
      </c>
      <c r="Q32" s="6"/>
      <c r="R32" s="10">
        <f>ROUND(J32+N32,5)</f>
        <v>208579</v>
      </c>
      <c r="S32" s="6"/>
      <c r="T32" s="10">
        <f>ROUND(T5+T10+T16+SUM(T29:T31),5)</f>
        <v>16545.7</v>
      </c>
      <c r="U32" s="6"/>
      <c r="V32" s="10">
        <f>ROUND(V5+V10+V16+SUM(V29:V31),5)</f>
        <v>122100</v>
      </c>
      <c r="W32" s="6"/>
      <c r="X32" s="10">
        <f>ROUND(X5+X10+X16+SUM(X29:X31),5)</f>
        <v>0</v>
      </c>
      <c r="Y32" s="6"/>
      <c r="Z32" s="7"/>
      <c r="AA32" s="6"/>
      <c r="AB32" s="10">
        <f>ROUND(AB5+AB10+AB16+SUM(AB29:AB31),5)</f>
        <v>0</v>
      </c>
      <c r="AC32" s="6"/>
      <c r="AD32" s="7"/>
      <c r="AE32" s="6"/>
      <c r="AF32" s="10">
        <f>ROUND(X32+AB32,5)</f>
        <v>0</v>
      </c>
      <c r="AG32" s="6"/>
      <c r="AH32" s="7"/>
      <c r="AI32" s="6"/>
      <c r="AJ32" s="10">
        <f>ROUND(AJ5+AJ10+AJ16+SUM(AJ29:AJ31),5)</f>
        <v>0</v>
      </c>
      <c r="AK32" s="6"/>
      <c r="AL32" s="7"/>
      <c r="AM32" s="6"/>
      <c r="AN32" s="10">
        <f>ROUND(AN5+AN10+AN16+SUM(AN29:AN31),5)</f>
        <v>0</v>
      </c>
      <c r="AO32" s="6"/>
      <c r="AP32" s="7"/>
      <c r="AQ32" s="6"/>
      <c r="AR32" s="10">
        <f>ROUND(AR5+AR10+AR16+SUM(AR29:AR31),5)</f>
        <v>52233.97</v>
      </c>
      <c r="AS32" s="6"/>
      <c r="AT32" s="10">
        <f>ROUND(AT5+AT10+AT16+SUM(AT29:AT31),5)</f>
        <v>91750</v>
      </c>
      <c r="AU32" s="6"/>
      <c r="AV32" s="10">
        <f>ROUND(AV5+AV10+AV16+SUM(AV29:AV31),5)</f>
        <v>0</v>
      </c>
      <c r="AW32" s="6"/>
      <c r="AX32" s="10">
        <f>ROUND(AX5+AX10+AX16+SUM(AX29:AX31),5)</f>
        <v>0</v>
      </c>
      <c r="AY32" s="6"/>
      <c r="AZ32" s="10">
        <f>ROUND(AR32+AV32,5)</f>
        <v>52233.97</v>
      </c>
      <c r="BA32" s="6"/>
      <c r="BB32" s="10">
        <f>ROUND(AT32+AX32,5)</f>
        <v>91750</v>
      </c>
      <c r="BC32" s="6"/>
      <c r="BD32" s="10">
        <f>ROUND(BD5+BD10+BD16+SUM(BD29:BD31),5)</f>
        <v>103.66</v>
      </c>
      <c r="BE32" s="6"/>
      <c r="BF32" s="10">
        <f>ROUND(BF5+BF10+BF16+SUM(BF29:BF31),5)</f>
        <v>22000</v>
      </c>
      <c r="BG32" s="6"/>
      <c r="BH32" s="10">
        <f>ROUND(BH5+BH10+BH16+SUM(BH29:BH31),5)</f>
        <v>0</v>
      </c>
      <c r="BI32" s="6"/>
      <c r="BJ32" s="10">
        <f>ROUND(BJ5+BJ10+BJ16+SUM(BJ29:BJ31),5)</f>
        <v>2500</v>
      </c>
      <c r="BK32" s="6"/>
      <c r="BL32" s="10">
        <f>ROUND(BD32+BH32,5)</f>
        <v>103.66</v>
      </c>
      <c r="BM32" s="6"/>
      <c r="BN32" s="10">
        <f>ROUND(BF32+BJ32,5)</f>
        <v>24500</v>
      </c>
      <c r="BO32" s="6"/>
      <c r="BP32" s="10">
        <f>ROUND(AF32+AJ32+AN32+AZ32+BL32,5)</f>
        <v>52337.63</v>
      </c>
      <c r="BQ32" s="6"/>
      <c r="BR32" s="10">
        <f>ROUND(AH32+AL32+AP32+BB32+BN32,5)</f>
        <v>116250</v>
      </c>
      <c r="BS32" s="6"/>
      <c r="BT32" s="10">
        <f>ROUND(P32+T32+BP32,5)</f>
        <v>145386.13</v>
      </c>
      <c r="BU32" s="6"/>
      <c r="BV32" s="10">
        <f>ROUND(R32+V32+BR32,5)</f>
        <v>446929</v>
      </c>
    </row>
    <row r="33" ht="14.5" customHeight="1">
      <c r="A33" s="4"/>
      <c r="B33" s="4"/>
      <c r="C33" s="4"/>
      <c r="D33" t="s" s="4">
        <v>105</v>
      </c>
      <c r="E33" s="4"/>
      <c r="F33" s="4"/>
      <c r="G33" s="4"/>
      <c r="H33" s="7"/>
      <c r="I33" s="6"/>
      <c r="J33" s="7"/>
      <c r="K33" s="6"/>
      <c r="L33" s="7"/>
      <c r="M33" s="6"/>
      <c r="N33" s="7"/>
      <c r="O33" s="6"/>
      <c r="P33" s="7"/>
      <c r="Q33" s="6"/>
      <c r="R33" s="7"/>
      <c r="S33" s="6"/>
      <c r="T33" s="7"/>
      <c r="U33" s="6"/>
      <c r="V33" s="7"/>
      <c r="W33" s="6"/>
      <c r="X33" s="7"/>
      <c r="Y33" s="6"/>
      <c r="Z33" s="7"/>
      <c r="AA33" s="6"/>
      <c r="AB33" s="7"/>
      <c r="AC33" s="6"/>
      <c r="AD33" s="7"/>
      <c r="AE33" s="6"/>
      <c r="AF33" s="7"/>
      <c r="AG33" s="6"/>
      <c r="AH33" s="7"/>
      <c r="AI33" s="6"/>
      <c r="AJ33" s="7"/>
      <c r="AK33" s="6"/>
      <c r="AL33" s="7"/>
      <c r="AM33" s="6"/>
      <c r="AN33" s="7"/>
      <c r="AO33" s="6"/>
      <c r="AP33" s="7"/>
      <c r="AQ33" s="6"/>
      <c r="AR33" s="7"/>
      <c r="AS33" s="6"/>
      <c r="AT33" s="7"/>
      <c r="AU33" s="6"/>
      <c r="AV33" s="7"/>
      <c r="AW33" s="6"/>
      <c r="AX33" s="7"/>
      <c r="AY33" s="6"/>
      <c r="AZ33" s="7"/>
      <c r="BA33" s="6"/>
      <c r="BB33" s="7"/>
      <c r="BC33" s="6"/>
      <c r="BD33" s="7"/>
      <c r="BE33" s="6"/>
      <c r="BF33" s="7"/>
      <c r="BG33" s="6"/>
      <c r="BH33" s="7"/>
      <c r="BI33" s="6"/>
      <c r="BJ33" s="7"/>
      <c r="BK33" s="6"/>
      <c r="BL33" s="7"/>
      <c r="BM33" s="6"/>
      <c r="BN33" s="7"/>
      <c r="BO33" s="6"/>
      <c r="BP33" s="7"/>
      <c r="BQ33" s="6"/>
      <c r="BR33" s="7"/>
      <c r="BS33" s="6"/>
      <c r="BT33" s="7"/>
      <c r="BU33" s="6"/>
      <c r="BV33" s="7"/>
    </row>
    <row r="34" ht="15" customHeight="1">
      <c r="A34" s="4"/>
      <c r="B34" s="4"/>
      <c r="C34" s="4"/>
      <c r="D34" s="4"/>
      <c r="E34" t="s" s="4">
        <v>106</v>
      </c>
      <c r="F34" s="4"/>
      <c r="G34" s="4"/>
      <c r="H34" s="8">
        <v>0</v>
      </c>
      <c r="I34" s="6"/>
      <c r="J34" s="7"/>
      <c r="K34" s="6"/>
      <c r="L34" s="8">
        <v>0</v>
      </c>
      <c r="M34" s="6"/>
      <c r="N34" s="7"/>
      <c r="O34" s="6"/>
      <c r="P34" s="8">
        <f>ROUND(H34+L34,5)</f>
        <v>0</v>
      </c>
      <c r="Q34" s="6"/>
      <c r="R34" s="7"/>
      <c r="S34" s="6"/>
      <c r="T34" s="8">
        <v>14.95</v>
      </c>
      <c r="U34" s="6"/>
      <c r="V34" s="8">
        <v>0</v>
      </c>
      <c r="W34" s="6"/>
      <c r="X34" s="8">
        <v>0</v>
      </c>
      <c r="Y34" s="6"/>
      <c r="Z34" s="7"/>
      <c r="AA34" s="6"/>
      <c r="AB34" s="8">
        <v>0</v>
      </c>
      <c r="AC34" s="6"/>
      <c r="AD34" s="7"/>
      <c r="AE34" s="6"/>
      <c r="AF34" s="8">
        <f>ROUND(X34+AB34,5)</f>
        <v>0</v>
      </c>
      <c r="AG34" s="6"/>
      <c r="AH34" s="7"/>
      <c r="AI34" s="6"/>
      <c r="AJ34" s="8">
        <v>0</v>
      </c>
      <c r="AK34" s="6"/>
      <c r="AL34" s="7"/>
      <c r="AM34" s="6"/>
      <c r="AN34" s="8">
        <v>0</v>
      </c>
      <c r="AO34" s="6"/>
      <c r="AP34" s="7"/>
      <c r="AQ34" s="6"/>
      <c r="AR34" s="8">
        <v>0</v>
      </c>
      <c r="AS34" s="6"/>
      <c r="AT34" s="7"/>
      <c r="AU34" s="6"/>
      <c r="AV34" s="8">
        <v>0</v>
      </c>
      <c r="AW34" s="6"/>
      <c r="AX34" s="7"/>
      <c r="AY34" s="6"/>
      <c r="AZ34" s="8">
        <f>ROUND(AR34+AV34,5)</f>
        <v>0</v>
      </c>
      <c r="BA34" s="6"/>
      <c r="BB34" s="7"/>
      <c r="BC34" s="6"/>
      <c r="BD34" s="8">
        <v>0</v>
      </c>
      <c r="BE34" s="6"/>
      <c r="BF34" s="7"/>
      <c r="BG34" s="6"/>
      <c r="BH34" s="8">
        <v>0</v>
      </c>
      <c r="BI34" s="6"/>
      <c r="BJ34" s="7"/>
      <c r="BK34" s="6"/>
      <c r="BL34" s="8">
        <f>ROUND(BD34+BH34,5)</f>
        <v>0</v>
      </c>
      <c r="BM34" s="6"/>
      <c r="BN34" s="7"/>
      <c r="BO34" s="6"/>
      <c r="BP34" s="8">
        <f>ROUND(AF34+AJ34+AN34+AZ34+BL34,5)</f>
        <v>0</v>
      </c>
      <c r="BQ34" s="6"/>
      <c r="BR34" s="7"/>
      <c r="BS34" s="6"/>
      <c r="BT34" s="8">
        <f>ROUND(P34+T34+BP34,5)</f>
        <v>14.95</v>
      </c>
      <c r="BU34" s="6"/>
      <c r="BV34" s="8">
        <f>ROUND(R34+V34+BR34,5)</f>
        <v>0</v>
      </c>
    </row>
    <row r="35" ht="15" customHeight="1">
      <c r="A35" s="4"/>
      <c r="B35" s="4"/>
      <c r="C35" s="4"/>
      <c r="D35" t="s" s="4">
        <v>107</v>
      </c>
      <c r="E35" s="4"/>
      <c r="F35" s="4"/>
      <c r="G35" s="4"/>
      <c r="H35" s="9">
        <f>ROUND(SUM(H33:H34),5)</f>
        <v>0</v>
      </c>
      <c r="I35" s="6"/>
      <c r="J35" s="8"/>
      <c r="K35" s="6"/>
      <c r="L35" s="9">
        <f>ROUND(SUM(L33:L34),5)</f>
        <v>0</v>
      </c>
      <c r="M35" s="6"/>
      <c r="N35" s="8"/>
      <c r="O35" s="6"/>
      <c r="P35" s="9">
        <f>ROUND(H35+L35,5)</f>
        <v>0</v>
      </c>
      <c r="Q35" s="6"/>
      <c r="R35" s="8"/>
      <c r="S35" s="6"/>
      <c r="T35" s="9">
        <f>ROUND(SUM(T33:T34),5)</f>
        <v>14.95</v>
      </c>
      <c r="U35" s="6"/>
      <c r="V35" s="9">
        <f>ROUND(SUM(V33:V34),5)</f>
        <v>0</v>
      </c>
      <c r="W35" s="6"/>
      <c r="X35" s="9">
        <f>ROUND(SUM(X33:X34),5)</f>
        <v>0</v>
      </c>
      <c r="Y35" s="6"/>
      <c r="Z35" s="7"/>
      <c r="AA35" s="6"/>
      <c r="AB35" s="9">
        <f>ROUND(SUM(AB33:AB34),5)</f>
        <v>0</v>
      </c>
      <c r="AC35" s="6"/>
      <c r="AD35" s="7"/>
      <c r="AE35" s="6"/>
      <c r="AF35" s="9">
        <f>ROUND(X35+AB35,5)</f>
        <v>0</v>
      </c>
      <c r="AG35" s="6"/>
      <c r="AH35" s="7"/>
      <c r="AI35" s="6"/>
      <c r="AJ35" s="9">
        <f>ROUND(SUM(AJ33:AJ34),5)</f>
        <v>0</v>
      </c>
      <c r="AK35" s="6"/>
      <c r="AL35" s="7"/>
      <c r="AM35" s="6"/>
      <c r="AN35" s="9">
        <f>ROUND(SUM(AN33:AN34),5)</f>
        <v>0</v>
      </c>
      <c r="AO35" s="6"/>
      <c r="AP35" s="7"/>
      <c r="AQ35" s="6"/>
      <c r="AR35" s="9">
        <f>ROUND(SUM(AR33:AR34),5)</f>
        <v>0</v>
      </c>
      <c r="AS35" s="6"/>
      <c r="AT35" s="8"/>
      <c r="AU35" s="6"/>
      <c r="AV35" s="9">
        <f>ROUND(SUM(AV33:AV34),5)</f>
        <v>0</v>
      </c>
      <c r="AW35" s="6"/>
      <c r="AX35" s="8"/>
      <c r="AY35" s="6"/>
      <c r="AZ35" s="9">
        <f>ROUND(AR35+AV35,5)</f>
        <v>0</v>
      </c>
      <c r="BA35" s="6"/>
      <c r="BB35" s="8"/>
      <c r="BC35" s="6"/>
      <c r="BD35" s="9">
        <f>ROUND(SUM(BD33:BD34),5)</f>
        <v>0</v>
      </c>
      <c r="BE35" s="6"/>
      <c r="BF35" s="8"/>
      <c r="BG35" s="6"/>
      <c r="BH35" s="9">
        <f>ROUND(SUM(BH33:BH34),5)</f>
        <v>0</v>
      </c>
      <c r="BI35" s="6"/>
      <c r="BJ35" s="8"/>
      <c r="BK35" s="6"/>
      <c r="BL35" s="9">
        <f>ROUND(BD35+BH35,5)</f>
        <v>0</v>
      </c>
      <c r="BM35" s="6"/>
      <c r="BN35" s="8"/>
      <c r="BO35" s="6"/>
      <c r="BP35" s="9">
        <f>ROUND(AF35+AJ35+AN35+AZ35+BL35,5)</f>
        <v>0</v>
      </c>
      <c r="BQ35" s="6"/>
      <c r="BR35" s="8"/>
      <c r="BS35" s="6"/>
      <c r="BT35" s="9">
        <f>ROUND(P35+T35+BP35,5)</f>
        <v>14.95</v>
      </c>
      <c r="BU35" s="6"/>
      <c r="BV35" s="9">
        <f>ROUND(R35+V35+BR35,5)</f>
        <v>0</v>
      </c>
    </row>
    <row r="36" ht="14.5" customHeight="1">
      <c r="A36" s="4"/>
      <c r="B36" s="4"/>
      <c r="C36" t="s" s="4">
        <v>108</v>
      </c>
      <c r="D36" s="4"/>
      <c r="E36" s="4"/>
      <c r="F36" s="4"/>
      <c r="G36" s="4"/>
      <c r="H36" s="10">
        <f>ROUND(H32-H35,5)</f>
        <v>150</v>
      </c>
      <c r="I36" s="6"/>
      <c r="J36" s="10">
        <f>ROUND(J32-J35,5)</f>
        <v>0</v>
      </c>
      <c r="K36" s="6"/>
      <c r="L36" s="10">
        <f>ROUND(L32-L35,5)</f>
        <v>76352.8</v>
      </c>
      <c r="M36" s="6"/>
      <c r="N36" s="10">
        <f>ROUND(N32-N35,5)</f>
        <v>208579</v>
      </c>
      <c r="O36" s="6"/>
      <c r="P36" s="10">
        <f>ROUND(H36+L36,5)</f>
        <v>76502.8</v>
      </c>
      <c r="Q36" s="6"/>
      <c r="R36" s="10">
        <f>ROUND(J36+N36,5)</f>
        <v>208579</v>
      </c>
      <c r="S36" s="6"/>
      <c r="T36" s="10">
        <f>ROUND(T32-T35,5)</f>
        <v>16530.75</v>
      </c>
      <c r="U36" s="6"/>
      <c r="V36" s="10">
        <f>ROUND(V32-V35,5)</f>
        <v>122100</v>
      </c>
      <c r="W36" s="6"/>
      <c r="X36" s="10">
        <f>ROUND(X32-X35,5)</f>
        <v>0</v>
      </c>
      <c r="Y36" s="6"/>
      <c r="Z36" s="7"/>
      <c r="AA36" s="6"/>
      <c r="AB36" s="10">
        <f>ROUND(AB32-AB35,5)</f>
        <v>0</v>
      </c>
      <c r="AC36" s="6"/>
      <c r="AD36" s="7"/>
      <c r="AE36" s="6"/>
      <c r="AF36" s="10">
        <f>ROUND(X36+AB36,5)</f>
        <v>0</v>
      </c>
      <c r="AG36" s="6"/>
      <c r="AH36" s="7"/>
      <c r="AI36" s="6"/>
      <c r="AJ36" s="10">
        <f>ROUND(AJ32-AJ35,5)</f>
        <v>0</v>
      </c>
      <c r="AK36" s="6"/>
      <c r="AL36" s="7"/>
      <c r="AM36" s="6"/>
      <c r="AN36" s="10">
        <f>ROUND(AN32-AN35,5)</f>
        <v>0</v>
      </c>
      <c r="AO36" s="6"/>
      <c r="AP36" s="7"/>
      <c r="AQ36" s="6"/>
      <c r="AR36" s="10">
        <f>ROUND(AR32-AR35,5)</f>
        <v>52233.97</v>
      </c>
      <c r="AS36" s="6"/>
      <c r="AT36" s="10">
        <f>ROUND(AT32-AT35,5)</f>
        <v>91750</v>
      </c>
      <c r="AU36" s="6"/>
      <c r="AV36" s="10">
        <f>ROUND(AV32-AV35,5)</f>
        <v>0</v>
      </c>
      <c r="AW36" s="6"/>
      <c r="AX36" s="10">
        <f>ROUND(AX32-AX35,5)</f>
        <v>0</v>
      </c>
      <c r="AY36" s="6"/>
      <c r="AZ36" s="10">
        <f>ROUND(AR36+AV36,5)</f>
        <v>52233.97</v>
      </c>
      <c r="BA36" s="6"/>
      <c r="BB36" s="10">
        <f>ROUND(AT36+AX36,5)</f>
        <v>91750</v>
      </c>
      <c r="BC36" s="6"/>
      <c r="BD36" s="10">
        <f>ROUND(BD32-BD35,5)</f>
        <v>103.66</v>
      </c>
      <c r="BE36" s="6"/>
      <c r="BF36" s="10">
        <f>ROUND(BF32-BF35,5)</f>
        <v>22000</v>
      </c>
      <c r="BG36" s="6"/>
      <c r="BH36" s="10">
        <f>ROUND(BH32-BH35,5)</f>
        <v>0</v>
      </c>
      <c r="BI36" s="6"/>
      <c r="BJ36" s="10">
        <f>ROUND(BJ32-BJ35,5)</f>
        <v>2500</v>
      </c>
      <c r="BK36" s="6"/>
      <c r="BL36" s="10">
        <f>ROUND(BD36+BH36,5)</f>
        <v>103.66</v>
      </c>
      <c r="BM36" s="6"/>
      <c r="BN36" s="10">
        <f>ROUND(BF36+BJ36,5)</f>
        <v>24500</v>
      </c>
      <c r="BO36" s="6"/>
      <c r="BP36" s="10">
        <f>ROUND(AF36+AJ36+AN36+AZ36+BL36,5)</f>
        <v>52337.63</v>
      </c>
      <c r="BQ36" s="6"/>
      <c r="BR36" s="10">
        <f>ROUND(AH36+AL36+AP36+BB36+BN36,5)</f>
        <v>116250</v>
      </c>
      <c r="BS36" s="6"/>
      <c r="BT36" s="10">
        <f>ROUND(P36+T36+BP36,5)</f>
        <v>145371.18</v>
      </c>
      <c r="BU36" s="6"/>
      <c r="BV36" s="10">
        <f>ROUND(R36+V36+BR36,5)</f>
        <v>446929</v>
      </c>
    </row>
    <row r="37" ht="14.5" customHeight="1">
      <c r="A37" s="4"/>
      <c r="B37" s="4"/>
      <c r="C37" s="4"/>
      <c r="D37" t="s" s="4">
        <v>109</v>
      </c>
      <c r="E37" s="4"/>
      <c r="F37" s="4"/>
      <c r="G37" s="4"/>
      <c r="H37" s="7"/>
      <c r="I37" s="6"/>
      <c r="J37" s="7"/>
      <c r="K37" s="6"/>
      <c r="L37" s="7"/>
      <c r="M37" s="6"/>
      <c r="N37" s="7"/>
      <c r="O37" s="6"/>
      <c r="P37" s="7"/>
      <c r="Q37" s="6"/>
      <c r="R37" s="7"/>
      <c r="S37" s="6"/>
      <c r="T37" s="7"/>
      <c r="U37" s="6"/>
      <c r="V37" s="7"/>
      <c r="W37" s="6"/>
      <c r="X37" s="7"/>
      <c r="Y37" s="6"/>
      <c r="Z37" s="7"/>
      <c r="AA37" s="6"/>
      <c r="AB37" s="7"/>
      <c r="AC37" s="6"/>
      <c r="AD37" s="7"/>
      <c r="AE37" s="6"/>
      <c r="AF37" s="7"/>
      <c r="AG37" s="6"/>
      <c r="AH37" s="7"/>
      <c r="AI37" s="6"/>
      <c r="AJ37" s="7"/>
      <c r="AK37" s="6"/>
      <c r="AL37" s="7"/>
      <c r="AM37" s="6"/>
      <c r="AN37" s="7"/>
      <c r="AO37" s="6"/>
      <c r="AP37" s="7"/>
      <c r="AQ37" s="6"/>
      <c r="AR37" s="7"/>
      <c r="AS37" s="6"/>
      <c r="AT37" s="7"/>
      <c r="AU37" s="6"/>
      <c r="AV37" s="7"/>
      <c r="AW37" s="6"/>
      <c r="AX37" s="7"/>
      <c r="AY37" s="6"/>
      <c r="AZ37" s="7"/>
      <c r="BA37" s="6"/>
      <c r="BB37" s="7"/>
      <c r="BC37" s="6"/>
      <c r="BD37" s="7"/>
      <c r="BE37" s="6"/>
      <c r="BF37" s="7"/>
      <c r="BG37" s="6"/>
      <c r="BH37" s="7"/>
      <c r="BI37" s="6"/>
      <c r="BJ37" s="7"/>
      <c r="BK37" s="6"/>
      <c r="BL37" s="7"/>
      <c r="BM37" s="6"/>
      <c r="BN37" s="7"/>
      <c r="BO37" s="6"/>
      <c r="BP37" s="7"/>
      <c r="BQ37" s="6"/>
      <c r="BR37" s="7"/>
      <c r="BS37" s="6"/>
      <c r="BT37" s="7"/>
      <c r="BU37" s="6"/>
      <c r="BV37" s="7"/>
    </row>
    <row r="38" ht="14.5" customHeight="1">
      <c r="A38" s="4"/>
      <c r="B38" s="4"/>
      <c r="C38" s="4"/>
      <c r="D38" s="4"/>
      <c r="E38" t="s" s="4">
        <v>110</v>
      </c>
      <c r="F38" s="4"/>
      <c r="G38" s="4"/>
      <c r="H38" s="7">
        <v>2682.21</v>
      </c>
      <c r="I38" s="6"/>
      <c r="J38" s="7">
        <v>16315.79</v>
      </c>
      <c r="K38" s="6"/>
      <c r="L38" s="7">
        <v>4796.48</v>
      </c>
      <c r="M38" s="6"/>
      <c r="N38" s="7">
        <v>28739.12</v>
      </c>
      <c r="O38" s="6"/>
      <c r="P38" s="7">
        <f>ROUND(H38+L38,5)</f>
        <v>7478.69</v>
      </c>
      <c r="Q38" s="6"/>
      <c r="R38" s="7">
        <f>ROUND(J38+N38,5)</f>
        <v>45054.91</v>
      </c>
      <c r="S38" s="6"/>
      <c r="T38" s="7">
        <v>3049.57</v>
      </c>
      <c r="U38" s="6"/>
      <c r="V38" s="7">
        <v>40928.43</v>
      </c>
      <c r="W38" s="6"/>
      <c r="X38" s="7">
        <v>1810.89</v>
      </c>
      <c r="Y38" s="6"/>
      <c r="Z38" s="7">
        <v>11654.97</v>
      </c>
      <c r="AA38" s="6"/>
      <c r="AB38" s="7">
        <v>1116.62</v>
      </c>
      <c r="AC38" s="6"/>
      <c r="AD38" s="7">
        <v>6515.24</v>
      </c>
      <c r="AE38" s="6"/>
      <c r="AF38" s="7">
        <f>ROUND(X38+AB38,5)</f>
        <v>2927.51</v>
      </c>
      <c r="AG38" s="6"/>
      <c r="AH38" s="7">
        <f>ROUND(Z38+AD38,5)</f>
        <v>18170.21</v>
      </c>
      <c r="AI38" s="6"/>
      <c r="AJ38" s="7">
        <v>0</v>
      </c>
      <c r="AK38" s="6"/>
      <c r="AL38" s="7">
        <v>0</v>
      </c>
      <c r="AM38" s="6"/>
      <c r="AN38" s="7">
        <v>8015.62</v>
      </c>
      <c r="AO38" s="6"/>
      <c r="AP38" s="7">
        <v>50102.73</v>
      </c>
      <c r="AQ38" s="6"/>
      <c r="AR38" s="7">
        <v>6580.96</v>
      </c>
      <c r="AS38" s="6"/>
      <c r="AT38" s="7">
        <v>36544.05</v>
      </c>
      <c r="AU38" s="6"/>
      <c r="AV38" s="7">
        <v>0</v>
      </c>
      <c r="AW38" s="6"/>
      <c r="AX38" s="7"/>
      <c r="AY38" s="6"/>
      <c r="AZ38" s="7">
        <f>ROUND(AR38+AV38,5)</f>
        <v>6580.96</v>
      </c>
      <c r="BA38" s="6"/>
      <c r="BB38" s="7">
        <f>ROUND(AT38+AX38,5)</f>
        <v>36544.05</v>
      </c>
      <c r="BC38" s="6"/>
      <c r="BD38" s="7">
        <v>230.92</v>
      </c>
      <c r="BE38" s="6"/>
      <c r="BF38" s="7">
        <v>15692.26</v>
      </c>
      <c r="BG38" s="6"/>
      <c r="BH38" s="7">
        <v>18113.69</v>
      </c>
      <c r="BI38" s="6"/>
      <c r="BJ38" s="7">
        <v>122810.49</v>
      </c>
      <c r="BK38" s="6"/>
      <c r="BL38" s="7">
        <f>ROUND(BD38+BH38,5)</f>
        <v>18344.61</v>
      </c>
      <c r="BM38" s="6"/>
      <c r="BN38" s="7">
        <f>ROUND(BF38+BJ38,5)</f>
        <v>138502.75</v>
      </c>
      <c r="BO38" s="6"/>
      <c r="BP38" s="7">
        <f>ROUND(AF38+AJ38+AN38+AZ38+BL38,5)</f>
        <v>35868.7</v>
      </c>
      <c r="BQ38" s="6"/>
      <c r="BR38" s="7">
        <f>ROUND(AH38+AL38+AP38+BB38+BN38,5)</f>
        <v>243319.74</v>
      </c>
      <c r="BS38" s="6"/>
      <c r="BT38" s="7">
        <f>ROUND(P38+T38+BP38,5)</f>
        <v>46396.96</v>
      </c>
      <c r="BU38" s="6"/>
      <c r="BV38" s="7">
        <f>ROUND(R38+V38+BR38,5)</f>
        <v>329303.08</v>
      </c>
    </row>
    <row r="39" ht="14.5" customHeight="1">
      <c r="A39" s="4"/>
      <c r="B39" s="4"/>
      <c r="C39" s="4"/>
      <c r="D39" s="4"/>
      <c r="E39" t="s" s="4">
        <v>111</v>
      </c>
      <c r="F39" s="4"/>
      <c r="G39" s="4"/>
      <c r="H39" s="7">
        <v>0</v>
      </c>
      <c r="I39" s="6"/>
      <c r="J39" s="7"/>
      <c r="K39" s="6"/>
      <c r="L39" s="7">
        <v>1000</v>
      </c>
      <c r="M39" s="6"/>
      <c r="N39" s="7">
        <v>2000</v>
      </c>
      <c r="O39" s="6"/>
      <c r="P39" s="7">
        <f>ROUND(H39+L39,5)</f>
        <v>1000</v>
      </c>
      <c r="Q39" s="6"/>
      <c r="R39" s="7">
        <f>ROUND(J39+N39,5)</f>
        <v>2000</v>
      </c>
      <c r="S39" s="6"/>
      <c r="T39" s="7">
        <v>0</v>
      </c>
      <c r="U39" s="6"/>
      <c r="V39" s="7"/>
      <c r="W39" s="6"/>
      <c r="X39" s="7">
        <v>0</v>
      </c>
      <c r="Y39" s="6"/>
      <c r="Z39" s="7"/>
      <c r="AA39" s="6"/>
      <c r="AB39" s="7">
        <v>0</v>
      </c>
      <c r="AC39" s="6"/>
      <c r="AD39" s="7"/>
      <c r="AE39" s="6"/>
      <c r="AF39" s="7">
        <f>ROUND(X39+AB39,5)</f>
        <v>0</v>
      </c>
      <c r="AG39" s="6"/>
      <c r="AH39" s="7"/>
      <c r="AI39" s="6"/>
      <c r="AJ39" s="7">
        <v>0</v>
      </c>
      <c r="AK39" s="6"/>
      <c r="AL39" s="7"/>
      <c r="AM39" s="6"/>
      <c r="AN39" s="7">
        <v>0</v>
      </c>
      <c r="AO39" s="6"/>
      <c r="AP39" s="7"/>
      <c r="AQ39" s="6"/>
      <c r="AR39" s="7">
        <v>0</v>
      </c>
      <c r="AS39" s="6"/>
      <c r="AT39" s="7"/>
      <c r="AU39" s="6"/>
      <c r="AV39" s="7">
        <v>0</v>
      </c>
      <c r="AW39" s="6"/>
      <c r="AX39" s="7"/>
      <c r="AY39" s="6"/>
      <c r="AZ39" s="7">
        <f>ROUND(AR39+AV39,5)</f>
        <v>0</v>
      </c>
      <c r="BA39" s="6"/>
      <c r="BB39" s="7"/>
      <c r="BC39" s="6"/>
      <c r="BD39" s="7">
        <v>0</v>
      </c>
      <c r="BE39" s="6"/>
      <c r="BF39" s="7"/>
      <c r="BG39" s="6"/>
      <c r="BH39" s="7">
        <v>0</v>
      </c>
      <c r="BI39" s="6"/>
      <c r="BJ39" s="7"/>
      <c r="BK39" s="6"/>
      <c r="BL39" s="7">
        <f>ROUND(BD39+BH39,5)</f>
        <v>0</v>
      </c>
      <c r="BM39" s="6"/>
      <c r="BN39" s="7"/>
      <c r="BO39" s="6"/>
      <c r="BP39" s="7">
        <f>ROUND(AF39+AJ39+AN39+AZ39+BL39,5)</f>
        <v>0</v>
      </c>
      <c r="BQ39" s="6"/>
      <c r="BR39" s="7"/>
      <c r="BS39" s="6"/>
      <c r="BT39" s="7">
        <f>ROUND(P39+T39+BP39,5)</f>
        <v>1000</v>
      </c>
      <c r="BU39" s="6"/>
      <c r="BV39" s="7">
        <f>ROUND(R39+V39+BR39,5)</f>
        <v>2000</v>
      </c>
    </row>
    <row r="40" ht="14.5" customHeight="1">
      <c r="A40" s="4"/>
      <c r="B40" s="4"/>
      <c r="C40" s="4"/>
      <c r="D40" s="4"/>
      <c r="E40" t="s" s="4">
        <v>138</v>
      </c>
      <c r="F40" s="4"/>
      <c r="G40" s="4"/>
      <c r="H40" s="7">
        <v>0</v>
      </c>
      <c r="I40" s="6"/>
      <c r="J40" s="7"/>
      <c r="K40" s="6"/>
      <c r="L40" s="7">
        <v>0</v>
      </c>
      <c r="M40" s="6"/>
      <c r="N40" s="7">
        <v>2000</v>
      </c>
      <c r="O40" s="6"/>
      <c r="P40" s="7">
        <f>ROUND(H40+L40,5)</f>
        <v>0</v>
      </c>
      <c r="Q40" s="6"/>
      <c r="R40" s="7">
        <f>ROUND(J40+N40,5)</f>
        <v>2000</v>
      </c>
      <c r="S40" s="6"/>
      <c r="T40" s="7">
        <v>0</v>
      </c>
      <c r="U40" s="6"/>
      <c r="V40" s="7"/>
      <c r="W40" s="6"/>
      <c r="X40" s="7">
        <v>0</v>
      </c>
      <c r="Y40" s="6"/>
      <c r="Z40" s="7"/>
      <c r="AA40" s="6"/>
      <c r="AB40" s="7">
        <v>0</v>
      </c>
      <c r="AC40" s="6"/>
      <c r="AD40" s="7"/>
      <c r="AE40" s="6"/>
      <c r="AF40" s="7">
        <f>ROUND(X40+AB40,5)</f>
        <v>0</v>
      </c>
      <c r="AG40" s="6"/>
      <c r="AH40" s="7"/>
      <c r="AI40" s="6"/>
      <c r="AJ40" s="7">
        <v>0</v>
      </c>
      <c r="AK40" s="6"/>
      <c r="AL40" s="7"/>
      <c r="AM40" s="6"/>
      <c r="AN40" s="7">
        <v>0</v>
      </c>
      <c r="AO40" s="6"/>
      <c r="AP40" s="7"/>
      <c r="AQ40" s="6"/>
      <c r="AR40" s="7">
        <v>0</v>
      </c>
      <c r="AS40" s="6"/>
      <c r="AT40" s="7"/>
      <c r="AU40" s="6"/>
      <c r="AV40" s="7">
        <v>0</v>
      </c>
      <c r="AW40" s="6"/>
      <c r="AX40" s="7"/>
      <c r="AY40" s="6"/>
      <c r="AZ40" s="7">
        <f>ROUND(AR40+AV40,5)</f>
        <v>0</v>
      </c>
      <c r="BA40" s="6"/>
      <c r="BB40" s="7"/>
      <c r="BC40" s="6"/>
      <c r="BD40" s="7">
        <v>0</v>
      </c>
      <c r="BE40" s="6"/>
      <c r="BF40" s="7"/>
      <c r="BG40" s="6"/>
      <c r="BH40" s="7">
        <v>0</v>
      </c>
      <c r="BI40" s="6"/>
      <c r="BJ40" s="7"/>
      <c r="BK40" s="6"/>
      <c r="BL40" s="7">
        <f>ROUND(BD40+BH40,5)</f>
        <v>0</v>
      </c>
      <c r="BM40" s="6"/>
      <c r="BN40" s="7"/>
      <c r="BO40" s="6"/>
      <c r="BP40" s="7">
        <f>ROUND(AF40+AJ40+AN40+AZ40+BL40,5)</f>
        <v>0</v>
      </c>
      <c r="BQ40" s="6"/>
      <c r="BR40" s="7"/>
      <c r="BS40" s="6"/>
      <c r="BT40" s="7">
        <f>ROUND(P40+T40+BP40,5)</f>
        <v>0</v>
      </c>
      <c r="BU40" s="6"/>
      <c r="BV40" s="7">
        <f>ROUND(R40+V40+BR40,5)</f>
        <v>2000</v>
      </c>
    </row>
    <row r="41" ht="14.5" customHeight="1">
      <c r="A41" s="4"/>
      <c r="B41" s="4"/>
      <c r="C41" s="4"/>
      <c r="D41" s="4"/>
      <c r="E41" t="s" s="4">
        <v>112</v>
      </c>
      <c r="F41" s="4"/>
      <c r="G41" s="4"/>
      <c r="H41" s="7">
        <v>0</v>
      </c>
      <c r="I41" s="6"/>
      <c r="J41" s="7"/>
      <c r="K41" s="6"/>
      <c r="L41" s="7">
        <v>232.95</v>
      </c>
      <c r="M41" s="6"/>
      <c r="N41" s="7">
        <v>510</v>
      </c>
      <c r="O41" s="6"/>
      <c r="P41" s="7">
        <f>ROUND(H41+L41,5)</f>
        <v>232.95</v>
      </c>
      <c r="Q41" s="6"/>
      <c r="R41" s="7">
        <f>ROUND(J41+N41,5)</f>
        <v>510</v>
      </c>
      <c r="S41" s="6"/>
      <c r="T41" s="7">
        <v>829.88</v>
      </c>
      <c r="U41" s="6"/>
      <c r="V41" s="7">
        <v>2380</v>
      </c>
      <c r="W41" s="6"/>
      <c r="X41" s="7">
        <v>0</v>
      </c>
      <c r="Y41" s="6"/>
      <c r="Z41" s="7"/>
      <c r="AA41" s="6"/>
      <c r="AB41" s="7">
        <v>0</v>
      </c>
      <c r="AC41" s="6"/>
      <c r="AD41" s="7"/>
      <c r="AE41" s="6"/>
      <c r="AF41" s="7">
        <f>ROUND(X41+AB41,5)</f>
        <v>0</v>
      </c>
      <c r="AG41" s="6"/>
      <c r="AH41" s="7"/>
      <c r="AI41" s="6"/>
      <c r="AJ41" s="7">
        <v>0</v>
      </c>
      <c r="AK41" s="6"/>
      <c r="AL41" s="7"/>
      <c r="AM41" s="6"/>
      <c r="AN41" s="7">
        <v>0</v>
      </c>
      <c r="AO41" s="6"/>
      <c r="AP41" s="7"/>
      <c r="AQ41" s="6"/>
      <c r="AR41" s="7">
        <v>71.40000000000001</v>
      </c>
      <c r="AS41" s="6"/>
      <c r="AT41" s="7">
        <v>800</v>
      </c>
      <c r="AU41" s="6"/>
      <c r="AV41" s="7">
        <v>0</v>
      </c>
      <c r="AW41" s="6"/>
      <c r="AX41" s="7"/>
      <c r="AY41" s="6"/>
      <c r="AZ41" s="7">
        <f>ROUND(AR41+AV41,5)</f>
        <v>71.40000000000001</v>
      </c>
      <c r="BA41" s="6"/>
      <c r="BB41" s="7">
        <f>ROUND(AT41+AX41,5)</f>
        <v>800</v>
      </c>
      <c r="BC41" s="6"/>
      <c r="BD41" s="7">
        <v>3.68</v>
      </c>
      <c r="BE41" s="6"/>
      <c r="BF41" s="7"/>
      <c r="BG41" s="6"/>
      <c r="BH41" s="7">
        <v>0</v>
      </c>
      <c r="BI41" s="6"/>
      <c r="BJ41" s="7"/>
      <c r="BK41" s="6"/>
      <c r="BL41" s="7">
        <f>ROUND(BD41+BH41,5)</f>
        <v>3.68</v>
      </c>
      <c r="BM41" s="6"/>
      <c r="BN41" s="7"/>
      <c r="BO41" s="6"/>
      <c r="BP41" s="7">
        <f>ROUND(AF41+AJ41+AN41+AZ41+BL41,5)</f>
        <v>75.08</v>
      </c>
      <c r="BQ41" s="6"/>
      <c r="BR41" s="7">
        <f>ROUND(AH41+AL41+AP41+BB41+BN41,5)</f>
        <v>800</v>
      </c>
      <c r="BS41" s="6"/>
      <c r="BT41" s="7">
        <f>ROUND(P41+T41+BP41,5)</f>
        <v>1137.91</v>
      </c>
      <c r="BU41" s="6"/>
      <c r="BV41" s="7">
        <f>ROUND(R41+V41+BR41,5)</f>
        <v>3690</v>
      </c>
    </row>
    <row r="42" ht="14.5" customHeight="1">
      <c r="A42" s="4"/>
      <c r="B42" s="4"/>
      <c r="C42" s="4"/>
      <c r="D42" s="4"/>
      <c r="E42" t="s" s="4">
        <v>113</v>
      </c>
      <c r="F42" s="4"/>
      <c r="G42" s="4"/>
      <c r="H42" s="7">
        <v>0</v>
      </c>
      <c r="I42" s="6"/>
      <c r="J42" s="7"/>
      <c r="K42" s="6"/>
      <c r="L42" s="7">
        <v>0</v>
      </c>
      <c r="M42" s="6"/>
      <c r="N42" s="7">
        <v>1241</v>
      </c>
      <c r="O42" s="6"/>
      <c r="P42" s="7">
        <f>ROUND(H42+L42,5)</f>
        <v>0</v>
      </c>
      <c r="Q42" s="6"/>
      <c r="R42" s="7">
        <f>ROUND(J42+N42,5)</f>
        <v>1241</v>
      </c>
      <c r="S42" s="6"/>
      <c r="T42" s="7">
        <v>0</v>
      </c>
      <c r="U42" s="6"/>
      <c r="V42" s="7"/>
      <c r="W42" s="6"/>
      <c r="X42" s="7">
        <v>0</v>
      </c>
      <c r="Y42" s="6"/>
      <c r="Z42" s="7"/>
      <c r="AA42" s="6"/>
      <c r="AB42" s="7">
        <v>0</v>
      </c>
      <c r="AC42" s="6"/>
      <c r="AD42" s="7"/>
      <c r="AE42" s="6"/>
      <c r="AF42" s="7">
        <f>ROUND(X42+AB42,5)</f>
        <v>0</v>
      </c>
      <c r="AG42" s="6"/>
      <c r="AH42" s="7"/>
      <c r="AI42" s="6"/>
      <c r="AJ42" s="7">
        <v>0</v>
      </c>
      <c r="AK42" s="6"/>
      <c r="AL42" s="7"/>
      <c r="AM42" s="6"/>
      <c r="AN42" s="7">
        <v>0</v>
      </c>
      <c r="AO42" s="6"/>
      <c r="AP42" s="7"/>
      <c r="AQ42" s="6"/>
      <c r="AR42" s="7">
        <v>0</v>
      </c>
      <c r="AS42" s="6"/>
      <c r="AT42" s="7"/>
      <c r="AU42" s="6"/>
      <c r="AV42" s="7">
        <v>0</v>
      </c>
      <c r="AW42" s="6"/>
      <c r="AX42" s="7"/>
      <c r="AY42" s="6"/>
      <c r="AZ42" s="7">
        <f>ROUND(AR42+AV42,5)</f>
        <v>0</v>
      </c>
      <c r="BA42" s="6"/>
      <c r="BB42" s="7"/>
      <c r="BC42" s="6"/>
      <c r="BD42" s="7">
        <v>0</v>
      </c>
      <c r="BE42" s="6"/>
      <c r="BF42" s="7"/>
      <c r="BG42" s="6"/>
      <c r="BH42" s="7">
        <v>575.95</v>
      </c>
      <c r="BI42" s="6"/>
      <c r="BJ42" s="7">
        <v>2800</v>
      </c>
      <c r="BK42" s="6"/>
      <c r="BL42" s="7">
        <f>ROUND(BD42+BH42,5)</f>
        <v>575.95</v>
      </c>
      <c r="BM42" s="6"/>
      <c r="BN42" s="7">
        <f>ROUND(BF42+BJ42,5)</f>
        <v>2800</v>
      </c>
      <c r="BO42" s="6"/>
      <c r="BP42" s="7">
        <f>ROUND(AF42+AJ42+AN42+AZ42+BL42,5)</f>
        <v>575.95</v>
      </c>
      <c r="BQ42" s="6"/>
      <c r="BR42" s="7">
        <f>ROUND(AH42+AL42+AP42+BB42+BN42,5)</f>
        <v>2800</v>
      </c>
      <c r="BS42" s="6"/>
      <c r="BT42" s="7">
        <f>ROUND(P42+T42+BP42,5)</f>
        <v>575.95</v>
      </c>
      <c r="BU42" s="6"/>
      <c r="BV42" s="7">
        <f>ROUND(R42+V42+BR42,5)</f>
        <v>4041</v>
      </c>
    </row>
    <row r="43" ht="14.5" customHeight="1">
      <c r="A43" s="4"/>
      <c r="B43" s="4"/>
      <c r="C43" s="4"/>
      <c r="D43" s="4"/>
      <c r="E43" t="s" s="4">
        <v>114</v>
      </c>
      <c r="F43" s="4"/>
      <c r="G43" s="4"/>
      <c r="H43" s="7">
        <v>0</v>
      </c>
      <c r="I43" s="6"/>
      <c r="J43" s="7">
        <v>0</v>
      </c>
      <c r="K43" s="6"/>
      <c r="L43" s="7">
        <v>191.61</v>
      </c>
      <c r="M43" s="6"/>
      <c r="N43" s="7">
        <v>1500</v>
      </c>
      <c r="O43" s="6"/>
      <c r="P43" s="7">
        <f>ROUND(H43+L43,5)</f>
        <v>191.61</v>
      </c>
      <c r="Q43" s="6"/>
      <c r="R43" s="7">
        <f>ROUND(J43+N43,5)</f>
        <v>1500</v>
      </c>
      <c r="S43" s="6"/>
      <c r="T43" s="7">
        <v>0</v>
      </c>
      <c r="U43" s="6"/>
      <c r="V43" s="7">
        <v>0</v>
      </c>
      <c r="W43" s="6"/>
      <c r="X43" s="7">
        <v>0</v>
      </c>
      <c r="Y43" s="6"/>
      <c r="Z43" s="7">
        <v>0</v>
      </c>
      <c r="AA43" s="6"/>
      <c r="AB43" s="7">
        <v>0</v>
      </c>
      <c r="AC43" s="6"/>
      <c r="AD43" s="7"/>
      <c r="AE43" s="6"/>
      <c r="AF43" s="7">
        <f>ROUND(X43+AB43,5)</f>
        <v>0</v>
      </c>
      <c r="AG43" s="6"/>
      <c r="AH43" s="7">
        <f>ROUND(Z43+AD43,5)</f>
        <v>0</v>
      </c>
      <c r="AI43" s="6"/>
      <c r="AJ43" s="7">
        <v>0</v>
      </c>
      <c r="AK43" s="6"/>
      <c r="AL43" s="7">
        <v>0</v>
      </c>
      <c r="AM43" s="6"/>
      <c r="AN43" s="7">
        <v>0</v>
      </c>
      <c r="AO43" s="6"/>
      <c r="AP43" s="7">
        <v>0</v>
      </c>
      <c r="AQ43" s="6"/>
      <c r="AR43" s="7">
        <v>0</v>
      </c>
      <c r="AS43" s="6"/>
      <c r="AT43" s="7">
        <v>0</v>
      </c>
      <c r="AU43" s="6"/>
      <c r="AV43" s="7">
        <v>0</v>
      </c>
      <c r="AW43" s="6"/>
      <c r="AX43" s="7"/>
      <c r="AY43" s="6"/>
      <c r="AZ43" s="7">
        <f>ROUND(AR43+AV43,5)</f>
        <v>0</v>
      </c>
      <c r="BA43" s="6"/>
      <c r="BB43" s="7">
        <f>ROUND(AT43+AX43,5)</f>
        <v>0</v>
      </c>
      <c r="BC43" s="6"/>
      <c r="BD43" s="7">
        <v>0</v>
      </c>
      <c r="BE43" s="6"/>
      <c r="BF43" s="7">
        <v>0</v>
      </c>
      <c r="BG43" s="6"/>
      <c r="BH43" s="7">
        <v>0</v>
      </c>
      <c r="BI43" s="6"/>
      <c r="BJ43" s="7">
        <v>445</v>
      </c>
      <c r="BK43" s="6"/>
      <c r="BL43" s="7">
        <f>ROUND(BD43+BH43,5)</f>
        <v>0</v>
      </c>
      <c r="BM43" s="6"/>
      <c r="BN43" s="7">
        <f>ROUND(BF43+BJ43,5)</f>
        <v>445</v>
      </c>
      <c r="BO43" s="6"/>
      <c r="BP43" s="7">
        <f>ROUND(AF43+AJ43+AN43+AZ43+BL43,5)</f>
        <v>0</v>
      </c>
      <c r="BQ43" s="6"/>
      <c r="BR43" s="7">
        <f>ROUND(AH43+AL43+AP43+BB43+BN43,5)</f>
        <v>445</v>
      </c>
      <c r="BS43" s="6"/>
      <c r="BT43" s="7">
        <f>ROUND(P43+T43+BP43,5)</f>
        <v>191.61</v>
      </c>
      <c r="BU43" s="6"/>
      <c r="BV43" s="7">
        <f>ROUND(R43+V43+BR43,5)</f>
        <v>1945</v>
      </c>
    </row>
    <row r="44" ht="14.5" customHeight="1">
      <c r="A44" s="4"/>
      <c r="B44" s="4"/>
      <c r="C44" s="4"/>
      <c r="D44" s="4"/>
      <c r="E44" t="s" s="4">
        <v>115</v>
      </c>
      <c r="F44" s="4"/>
      <c r="G44" s="4"/>
      <c r="H44" s="7">
        <v>15.88</v>
      </c>
      <c r="I44" s="6"/>
      <c r="J44" s="7">
        <v>52.28</v>
      </c>
      <c r="K44" s="6"/>
      <c r="L44" s="7">
        <v>47.79</v>
      </c>
      <c r="M44" s="6"/>
      <c r="N44" s="7">
        <v>104.56</v>
      </c>
      <c r="O44" s="6"/>
      <c r="P44" s="7">
        <f>ROUND(H44+L44,5)</f>
        <v>63.67</v>
      </c>
      <c r="Q44" s="6"/>
      <c r="R44" s="7">
        <f>ROUND(J44+N44,5)</f>
        <v>156.84</v>
      </c>
      <c r="S44" s="6"/>
      <c r="T44" s="7">
        <v>52.17</v>
      </c>
      <c r="U44" s="6"/>
      <c r="V44" s="7">
        <v>171.77</v>
      </c>
      <c r="W44" s="6"/>
      <c r="X44" s="7">
        <v>6.81</v>
      </c>
      <c r="Y44" s="6"/>
      <c r="Z44" s="7">
        <v>22.41</v>
      </c>
      <c r="AA44" s="6"/>
      <c r="AB44" s="7">
        <v>9.07</v>
      </c>
      <c r="AC44" s="6"/>
      <c r="AD44" s="7">
        <v>29.87</v>
      </c>
      <c r="AE44" s="6"/>
      <c r="AF44" s="7">
        <f>ROUND(X44+AB44,5)</f>
        <v>15.88</v>
      </c>
      <c r="AG44" s="6"/>
      <c r="AH44" s="7">
        <f>ROUND(Z44+AD44,5)</f>
        <v>52.28</v>
      </c>
      <c r="AI44" s="6"/>
      <c r="AJ44" s="7">
        <v>0</v>
      </c>
      <c r="AK44" s="6"/>
      <c r="AL44" s="7">
        <v>0</v>
      </c>
      <c r="AM44" s="6"/>
      <c r="AN44" s="7">
        <v>65.05</v>
      </c>
      <c r="AO44" s="6"/>
      <c r="AP44" s="7">
        <v>171.77</v>
      </c>
      <c r="AQ44" s="6"/>
      <c r="AR44" s="7">
        <v>58.98</v>
      </c>
      <c r="AS44" s="6"/>
      <c r="AT44" s="7">
        <v>194.18</v>
      </c>
      <c r="AU44" s="6"/>
      <c r="AV44" s="7">
        <v>0</v>
      </c>
      <c r="AW44" s="6"/>
      <c r="AX44" s="7"/>
      <c r="AY44" s="6"/>
      <c r="AZ44" s="7">
        <f>ROUND(AR44+AV44,5)</f>
        <v>58.98</v>
      </c>
      <c r="BA44" s="6"/>
      <c r="BB44" s="7">
        <f>ROUND(AT44+AX44,5)</f>
        <v>194.18</v>
      </c>
      <c r="BC44" s="6"/>
      <c r="BD44" s="7">
        <v>47.63</v>
      </c>
      <c r="BE44" s="6"/>
      <c r="BF44" s="7">
        <v>156.84</v>
      </c>
      <c r="BG44" s="6"/>
      <c r="BH44" s="7">
        <v>129.3</v>
      </c>
      <c r="BI44" s="6"/>
      <c r="BJ44" s="7">
        <v>575.7</v>
      </c>
      <c r="BK44" s="6"/>
      <c r="BL44" s="7">
        <f>ROUND(BD44+BH44,5)</f>
        <v>176.93</v>
      </c>
      <c r="BM44" s="6"/>
      <c r="BN44" s="7">
        <f>ROUND(BF44+BJ44,5)</f>
        <v>732.54</v>
      </c>
      <c r="BO44" s="6"/>
      <c r="BP44" s="7">
        <f>ROUND(AF44+AJ44+AN44+AZ44+BL44,5)</f>
        <v>316.84</v>
      </c>
      <c r="BQ44" s="6"/>
      <c r="BR44" s="7">
        <f>ROUND(AH44+AL44+AP44+BB44+BN44,5)</f>
        <v>1150.77</v>
      </c>
      <c r="BS44" s="6"/>
      <c r="BT44" s="7">
        <f>ROUND(P44+T44+BP44,5)</f>
        <v>432.68</v>
      </c>
      <c r="BU44" s="6"/>
      <c r="BV44" s="7">
        <f>ROUND(R44+V44+BR44,5)</f>
        <v>1479.38</v>
      </c>
    </row>
    <row r="45" ht="14.5" customHeight="1">
      <c r="A45" s="4"/>
      <c r="B45" s="4"/>
      <c r="C45" s="4"/>
      <c r="D45" s="4"/>
      <c r="E45" t="s" s="4">
        <v>116</v>
      </c>
      <c r="F45" s="4"/>
      <c r="G45" s="4"/>
      <c r="H45" s="7">
        <v>0.74</v>
      </c>
      <c r="I45" s="6"/>
      <c r="J45" s="7">
        <v>21.04</v>
      </c>
      <c r="K45" s="6"/>
      <c r="L45" s="7">
        <v>1.5</v>
      </c>
      <c r="M45" s="6"/>
      <c r="N45" s="7">
        <v>42.07</v>
      </c>
      <c r="O45" s="6"/>
      <c r="P45" s="7">
        <f>ROUND(H45+L45,5)</f>
        <v>2.24</v>
      </c>
      <c r="Q45" s="6"/>
      <c r="R45" s="7">
        <f>ROUND(J45+N45,5)</f>
        <v>63.11</v>
      </c>
      <c r="S45" s="6"/>
      <c r="T45" s="7">
        <v>488.36</v>
      </c>
      <c r="U45" s="6"/>
      <c r="V45" s="7">
        <v>2469.13</v>
      </c>
      <c r="W45" s="6"/>
      <c r="X45" s="7">
        <v>0.34</v>
      </c>
      <c r="Y45" s="6"/>
      <c r="Z45" s="7">
        <v>9.02</v>
      </c>
      <c r="AA45" s="6"/>
      <c r="AB45" s="7">
        <v>0.42</v>
      </c>
      <c r="AC45" s="6"/>
      <c r="AD45" s="7">
        <v>12.02</v>
      </c>
      <c r="AE45" s="6"/>
      <c r="AF45" s="7">
        <f>ROUND(X45+AB45,5)</f>
        <v>0.76</v>
      </c>
      <c r="AG45" s="6"/>
      <c r="AH45" s="7">
        <f>ROUND(Z45+AD45,5)</f>
        <v>21.04</v>
      </c>
      <c r="AI45" s="6"/>
      <c r="AJ45" s="7">
        <v>0</v>
      </c>
      <c r="AK45" s="6"/>
      <c r="AL45" s="7">
        <v>0</v>
      </c>
      <c r="AM45" s="6"/>
      <c r="AN45" s="7">
        <v>2.44</v>
      </c>
      <c r="AO45" s="6"/>
      <c r="AP45" s="7">
        <v>69.13</v>
      </c>
      <c r="AQ45" s="6"/>
      <c r="AR45" s="7">
        <v>2.76</v>
      </c>
      <c r="AS45" s="6"/>
      <c r="AT45" s="7">
        <v>78.14</v>
      </c>
      <c r="AU45" s="6"/>
      <c r="AV45" s="7">
        <v>0</v>
      </c>
      <c r="AW45" s="6"/>
      <c r="AX45" s="7"/>
      <c r="AY45" s="6"/>
      <c r="AZ45" s="7">
        <f>ROUND(AR45+AV45,5)</f>
        <v>2.76</v>
      </c>
      <c r="BA45" s="6"/>
      <c r="BB45" s="7">
        <f>ROUND(AT45+AX45,5)</f>
        <v>78.14</v>
      </c>
      <c r="BC45" s="6"/>
      <c r="BD45" s="7">
        <v>2.24</v>
      </c>
      <c r="BE45" s="6"/>
      <c r="BF45" s="7">
        <v>63.12</v>
      </c>
      <c r="BG45" s="6"/>
      <c r="BH45" s="7">
        <v>6.06</v>
      </c>
      <c r="BI45" s="6"/>
      <c r="BJ45" s="7">
        <v>336.32</v>
      </c>
      <c r="BK45" s="6"/>
      <c r="BL45" s="7">
        <f>ROUND(BD45+BH45,5)</f>
        <v>8.300000000000001</v>
      </c>
      <c r="BM45" s="6"/>
      <c r="BN45" s="7">
        <f>ROUND(BF45+BJ45,5)</f>
        <v>399.44</v>
      </c>
      <c r="BO45" s="6"/>
      <c r="BP45" s="7">
        <f>ROUND(AF45+AJ45+AN45+AZ45+BL45,5)</f>
        <v>14.26</v>
      </c>
      <c r="BQ45" s="6"/>
      <c r="BR45" s="7">
        <f>ROUND(AH45+AL45+AP45+BB45+BN45,5)</f>
        <v>567.75</v>
      </c>
      <c r="BS45" s="6"/>
      <c r="BT45" s="7">
        <f>ROUND(P45+T45+BP45,5)</f>
        <v>504.86</v>
      </c>
      <c r="BU45" s="6"/>
      <c r="BV45" s="7">
        <f>ROUND(R45+V45+BR45,5)</f>
        <v>3099.99</v>
      </c>
    </row>
    <row r="46" ht="14.5" customHeight="1">
      <c r="A46" s="4"/>
      <c r="B46" s="4"/>
      <c r="C46" s="4"/>
      <c r="D46" s="4"/>
      <c r="E46" t="s" s="4">
        <v>117</v>
      </c>
      <c r="F46" s="4"/>
      <c r="G46" s="4"/>
      <c r="H46" s="7">
        <v>94.86</v>
      </c>
      <c r="I46" s="6"/>
      <c r="J46" s="7">
        <v>569</v>
      </c>
      <c r="K46" s="6"/>
      <c r="L46" s="7">
        <v>340.82</v>
      </c>
      <c r="M46" s="6"/>
      <c r="N46" s="7">
        <v>2045</v>
      </c>
      <c r="O46" s="6"/>
      <c r="P46" s="7">
        <f>ROUND(H46+L46,5)</f>
        <v>435.68</v>
      </c>
      <c r="Q46" s="6"/>
      <c r="R46" s="7">
        <f>ROUND(J46+N46,5)</f>
        <v>2614</v>
      </c>
      <c r="S46" s="6"/>
      <c r="T46" s="7">
        <v>330.46</v>
      </c>
      <c r="U46" s="6"/>
      <c r="V46" s="7">
        <v>1983</v>
      </c>
      <c r="W46" s="6"/>
      <c r="X46" s="7">
        <v>35.38</v>
      </c>
      <c r="Y46" s="6"/>
      <c r="Z46" s="7">
        <v>212</v>
      </c>
      <c r="AA46" s="6"/>
      <c r="AB46" s="7">
        <v>58.6</v>
      </c>
      <c r="AC46" s="6"/>
      <c r="AD46" s="7">
        <v>352</v>
      </c>
      <c r="AE46" s="6"/>
      <c r="AF46" s="7">
        <f>ROUND(X46+AB46,5)</f>
        <v>93.98</v>
      </c>
      <c r="AG46" s="6"/>
      <c r="AH46" s="7">
        <f>ROUND(Z46+AD46,5)</f>
        <v>564</v>
      </c>
      <c r="AI46" s="6"/>
      <c r="AJ46" s="7">
        <v>0</v>
      </c>
      <c r="AK46" s="6"/>
      <c r="AL46" s="7">
        <v>0</v>
      </c>
      <c r="AM46" s="6"/>
      <c r="AN46" s="7">
        <v>301.26</v>
      </c>
      <c r="AO46" s="6"/>
      <c r="AP46" s="7">
        <v>1808</v>
      </c>
      <c r="AQ46" s="6"/>
      <c r="AR46" s="7">
        <v>352.68</v>
      </c>
      <c r="AS46" s="6"/>
      <c r="AT46" s="7">
        <v>2116</v>
      </c>
      <c r="AU46" s="6"/>
      <c r="AV46" s="7">
        <v>0</v>
      </c>
      <c r="AW46" s="6"/>
      <c r="AX46" s="7"/>
      <c r="AY46" s="6"/>
      <c r="AZ46" s="7">
        <f>ROUND(AR46+AV46,5)</f>
        <v>352.68</v>
      </c>
      <c r="BA46" s="6"/>
      <c r="BB46" s="7">
        <f>ROUND(AT46+AX46,5)</f>
        <v>2116</v>
      </c>
      <c r="BC46" s="6"/>
      <c r="BD46" s="7">
        <v>358.72</v>
      </c>
      <c r="BE46" s="6"/>
      <c r="BF46" s="7">
        <v>2152</v>
      </c>
      <c r="BG46" s="6"/>
      <c r="BH46" s="7">
        <v>693.4400000000001</v>
      </c>
      <c r="BI46" s="6"/>
      <c r="BJ46" s="7">
        <v>4161</v>
      </c>
      <c r="BK46" s="6"/>
      <c r="BL46" s="7">
        <f>ROUND(BD46+BH46,5)</f>
        <v>1052.16</v>
      </c>
      <c r="BM46" s="6"/>
      <c r="BN46" s="7">
        <f>ROUND(BF46+BJ46,5)</f>
        <v>6313</v>
      </c>
      <c r="BO46" s="6"/>
      <c r="BP46" s="7">
        <f>ROUND(AF46+AJ46+AN46+AZ46+BL46,5)</f>
        <v>1800.08</v>
      </c>
      <c r="BQ46" s="6"/>
      <c r="BR46" s="7">
        <f>ROUND(AH46+AL46+AP46+BB46+BN46,5)</f>
        <v>10801</v>
      </c>
      <c r="BS46" s="6"/>
      <c r="BT46" s="7">
        <f>ROUND(P46+T46+BP46,5)</f>
        <v>2566.22</v>
      </c>
      <c r="BU46" s="6"/>
      <c r="BV46" s="7">
        <f>ROUND(R46+V46+BR46,5)</f>
        <v>15398</v>
      </c>
    </row>
    <row r="47" ht="14.5" customHeight="1">
      <c r="A47" s="4"/>
      <c r="B47" s="4"/>
      <c r="C47" s="4"/>
      <c r="D47" s="4"/>
      <c r="E47" t="s" s="4">
        <v>118</v>
      </c>
      <c r="F47" s="4"/>
      <c r="G47" s="4"/>
      <c r="H47" s="7">
        <v>18.82</v>
      </c>
      <c r="I47" s="6"/>
      <c r="J47" s="7">
        <v>112.97</v>
      </c>
      <c r="K47" s="6"/>
      <c r="L47" s="7">
        <v>37.66</v>
      </c>
      <c r="M47" s="6"/>
      <c r="N47" s="7">
        <v>225.93</v>
      </c>
      <c r="O47" s="6"/>
      <c r="P47" s="7">
        <f>ROUND(H47+L47,5)</f>
        <v>56.48</v>
      </c>
      <c r="Q47" s="6"/>
      <c r="R47" s="7">
        <f>ROUND(J47+N47,5)</f>
        <v>338.9</v>
      </c>
      <c r="S47" s="6"/>
      <c r="T47" s="7">
        <v>61.86</v>
      </c>
      <c r="U47" s="6"/>
      <c r="V47" s="7">
        <v>371.17</v>
      </c>
      <c r="W47" s="6"/>
      <c r="X47" s="7">
        <v>8.08</v>
      </c>
      <c r="Y47" s="6"/>
      <c r="Z47" s="7">
        <v>48.41</v>
      </c>
      <c r="AA47" s="6"/>
      <c r="AB47" s="7">
        <v>10.76</v>
      </c>
      <c r="AC47" s="6"/>
      <c r="AD47" s="7">
        <v>64.55</v>
      </c>
      <c r="AE47" s="6"/>
      <c r="AF47" s="7">
        <f>ROUND(X47+AB47,5)</f>
        <v>18.84</v>
      </c>
      <c r="AG47" s="6"/>
      <c r="AH47" s="7">
        <f>ROUND(Z47+AD47,5)</f>
        <v>112.96</v>
      </c>
      <c r="AI47" s="6"/>
      <c r="AJ47" s="7">
        <v>0</v>
      </c>
      <c r="AK47" s="6"/>
      <c r="AL47" s="7">
        <v>0</v>
      </c>
      <c r="AM47" s="6"/>
      <c r="AN47" s="7">
        <v>61.86</v>
      </c>
      <c r="AO47" s="6"/>
      <c r="AP47" s="7">
        <v>371.17</v>
      </c>
      <c r="AQ47" s="6"/>
      <c r="AR47" s="7">
        <v>69.94</v>
      </c>
      <c r="AS47" s="6"/>
      <c r="AT47" s="7">
        <v>419.58</v>
      </c>
      <c r="AU47" s="6"/>
      <c r="AV47" s="7">
        <v>0</v>
      </c>
      <c r="AW47" s="6"/>
      <c r="AX47" s="7"/>
      <c r="AY47" s="6"/>
      <c r="AZ47" s="7">
        <f>ROUND(AR47+AV47,5)</f>
        <v>69.94</v>
      </c>
      <c r="BA47" s="6"/>
      <c r="BB47" s="7">
        <f>ROUND(AT47+AX47,5)</f>
        <v>419.58</v>
      </c>
      <c r="BC47" s="6"/>
      <c r="BD47" s="7">
        <v>56.48</v>
      </c>
      <c r="BE47" s="6"/>
      <c r="BF47" s="7">
        <v>338.9</v>
      </c>
      <c r="BG47" s="6"/>
      <c r="BH47" s="7">
        <v>153.3</v>
      </c>
      <c r="BI47" s="6"/>
      <c r="BJ47" s="7">
        <v>919.86</v>
      </c>
      <c r="BK47" s="6"/>
      <c r="BL47" s="7">
        <f>ROUND(BD47+BH47,5)</f>
        <v>209.78</v>
      </c>
      <c r="BM47" s="6"/>
      <c r="BN47" s="7">
        <f>ROUND(BF47+BJ47,5)</f>
        <v>1258.76</v>
      </c>
      <c r="BO47" s="6"/>
      <c r="BP47" s="7">
        <f>ROUND(AF47+AJ47+AN47+AZ47+BL47,5)</f>
        <v>360.42</v>
      </c>
      <c r="BQ47" s="6"/>
      <c r="BR47" s="7">
        <f>ROUND(AH47+AL47+AP47+BB47+BN47,5)</f>
        <v>2162.47</v>
      </c>
      <c r="BS47" s="6"/>
      <c r="BT47" s="7">
        <f>ROUND(P47+T47+BP47,5)</f>
        <v>478.76</v>
      </c>
      <c r="BU47" s="6"/>
      <c r="BV47" s="7">
        <f>ROUND(R47+V47+BR47,5)</f>
        <v>2872.54</v>
      </c>
    </row>
    <row r="48" ht="14.5" customHeight="1">
      <c r="A48" s="4"/>
      <c r="B48" s="4"/>
      <c r="C48" s="4"/>
      <c r="D48" s="4"/>
      <c r="E48" t="s" s="4">
        <v>119</v>
      </c>
      <c r="F48" s="4"/>
      <c r="G48" s="4"/>
      <c r="H48" s="7">
        <v>3.84</v>
      </c>
      <c r="I48" s="6"/>
      <c r="J48" s="7">
        <v>20.01</v>
      </c>
      <c r="K48" s="6"/>
      <c r="L48" s="7">
        <v>7.68</v>
      </c>
      <c r="M48" s="6"/>
      <c r="N48" s="7">
        <v>40.01</v>
      </c>
      <c r="O48" s="6"/>
      <c r="P48" s="7">
        <f>ROUND(H48+L48,5)</f>
        <v>11.52</v>
      </c>
      <c r="Q48" s="6"/>
      <c r="R48" s="7">
        <f>ROUND(J48+N48,5)</f>
        <v>60.02</v>
      </c>
      <c r="S48" s="6"/>
      <c r="T48" s="7">
        <v>377.54</v>
      </c>
      <c r="U48" s="6"/>
      <c r="V48" s="7">
        <v>6215.74</v>
      </c>
      <c r="W48" s="6"/>
      <c r="X48" s="7">
        <v>1.64</v>
      </c>
      <c r="Y48" s="6"/>
      <c r="Z48" s="7">
        <v>8.58</v>
      </c>
      <c r="AA48" s="6"/>
      <c r="AB48" s="7">
        <v>2.2</v>
      </c>
      <c r="AC48" s="6"/>
      <c r="AD48" s="7">
        <v>11.43</v>
      </c>
      <c r="AE48" s="6"/>
      <c r="AF48" s="7">
        <f>ROUND(X48+AB48,5)</f>
        <v>3.84</v>
      </c>
      <c r="AG48" s="6"/>
      <c r="AH48" s="7">
        <f>ROUND(Z48+AD48,5)</f>
        <v>20.01</v>
      </c>
      <c r="AI48" s="6"/>
      <c r="AJ48" s="7">
        <v>0</v>
      </c>
      <c r="AK48" s="6"/>
      <c r="AL48" s="7">
        <v>0</v>
      </c>
      <c r="AM48" s="6"/>
      <c r="AN48" s="7">
        <v>12.6</v>
      </c>
      <c r="AO48" s="6"/>
      <c r="AP48" s="7">
        <v>65.73999999999999</v>
      </c>
      <c r="AQ48" s="6"/>
      <c r="AR48" s="7">
        <v>14.24</v>
      </c>
      <c r="AS48" s="6"/>
      <c r="AT48" s="7">
        <v>74.31999999999999</v>
      </c>
      <c r="AU48" s="6"/>
      <c r="AV48" s="7">
        <v>0</v>
      </c>
      <c r="AW48" s="6"/>
      <c r="AX48" s="7"/>
      <c r="AY48" s="6"/>
      <c r="AZ48" s="7">
        <f>ROUND(AR48+AV48,5)</f>
        <v>14.24</v>
      </c>
      <c r="BA48" s="6"/>
      <c r="BB48" s="7">
        <f>ROUND(AT48+AX48,5)</f>
        <v>74.31999999999999</v>
      </c>
      <c r="BC48" s="6"/>
      <c r="BD48" s="7">
        <v>11.5</v>
      </c>
      <c r="BE48" s="6"/>
      <c r="BF48" s="7">
        <v>60.03</v>
      </c>
      <c r="BG48" s="6"/>
      <c r="BH48" s="7">
        <v>31.22</v>
      </c>
      <c r="BI48" s="6"/>
      <c r="BJ48" s="7">
        <v>882.9299999999999</v>
      </c>
      <c r="BK48" s="6"/>
      <c r="BL48" s="7">
        <f>ROUND(BD48+BH48,5)</f>
        <v>42.72</v>
      </c>
      <c r="BM48" s="6"/>
      <c r="BN48" s="7">
        <f>ROUND(BF48+BJ48,5)</f>
        <v>942.96</v>
      </c>
      <c r="BO48" s="6"/>
      <c r="BP48" s="7">
        <f>ROUND(AF48+AJ48+AN48+AZ48+BL48,5)</f>
        <v>73.40000000000001</v>
      </c>
      <c r="BQ48" s="6"/>
      <c r="BR48" s="7">
        <f>ROUND(AH48+AL48+AP48+BB48+BN48,5)</f>
        <v>1103.03</v>
      </c>
      <c r="BS48" s="6"/>
      <c r="BT48" s="7">
        <f>ROUND(P48+T48+BP48,5)</f>
        <v>462.46</v>
      </c>
      <c r="BU48" s="6"/>
      <c r="BV48" s="7">
        <f>ROUND(R48+V48+BR48,5)</f>
        <v>7378.79</v>
      </c>
    </row>
    <row r="49" ht="14.5" customHeight="1">
      <c r="A49" s="4"/>
      <c r="B49" s="4"/>
      <c r="C49" s="4"/>
      <c r="D49" s="4"/>
      <c r="E49" t="s" s="4">
        <v>139</v>
      </c>
      <c r="F49" s="4"/>
      <c r="G49" s="4"/>
      <c r="H49" s="7">
        <v>0</v>
      </c>
      <c r="I49" s="6"/>
      <c r="J49" s="7">
        <v>0</v>
      </c>
      <c r="K49" s="6"/>
      <c r="L49" s="7">
        <v>0</v>
      </c>
      <c r="M49" s="6"/>
      <c r="N49" s="7">
        <v>0</v>
      </c>
      <c r="O49" s="6"/>
      <c r="P49" s="7">
        <f>ROUND(H49+L49,5)</f>
        <v>0</v>
      </c>
      <c r="Q49" s="6"/>
      <c r="R49" s="7">
        <f>ROUND(J49+N49,5)</f>
        <v>0</v>
      </c>
      <c r="S49" s="6"/>
      <c r="T49" s="7">
        <v>0</v>
      </c>
      <c r="U49" s="6"/>
      <c r="V49" s="7">
        <v>400</v>
      </c>
      <c r="W49" s="6"/>
      <c r="X49" s="7">
        <v>0</v>
      </c>
      <c r="Y49" s="6"/>
      <c r="Z49" s="7"/>
      <c r="AA49" s="6"/>
      <c r="AB49" s="7">
        <v>0</v>
      </c>
      <c r="AC49" s="6"/>
      <c r="AD49" s="7"/>
      <c r="AE49" s="6"/>
      <c r="AF49" s="7">
        <f>ROUND(X49+AB49,5)</f>
        <v>0</v>
      </c>
      <c r="AG49" s="6"/>
      <c r="AH49" s="7"/>
      <c r="AI49" s="6"/>
      <c r="AJ49" s="7">
        <v>0</v>
      </c>
      <c r="AK49" s="6"/>
      <c r="AL49" s="7"/>
      <c r="AM49" s="6"/>
      <c r="AN49" s="7">
        <v>0</v>
      </c>
      <c r="AO49" s="6"/>
      <c r="AP49" s="7"/>
      <c r="AQ49" s="6"/>
      <c r="AR49" s="7">
        <v>0</v>
      </c>
      <c r="AS49" s="6"/>
      <c r="AT49" s="7"/>
      <c r="AU49" s="6"/>
      <c r="AV49" s="7">
        <v>0</v>
      </c>
      <c r="AW49" s="6"/>
      <c r="AX49" s="7"/>
      <c r="AY49" s="6"/>
      <c r="AZ49" s="7">
        <f>ROUND(AR49+AV49,5)</f>
        <v>0</v>
      </c>
      <c r="BA49" s="6"/>
      <c r="BB49" s="7"/>
      <c r="BC49" s="6"/>
      <c r="BD49" s="7">
        <v>0</v>
      </c>
      <c r="BE49" s="6"/>
      <c r="BF49" s="7"/>
      <c r="BG49" s="6"/>
      <c r="BH49" s="7">
        <v>0</v>
      </c>
      <c r="BI49" s="6"/>
      <c r="BJ49" s="7">
        <v>10000</v>
      </c>
      <c r="BK49" s="6"/>
      <c r="BL49" s="7">
        <f>ROUND(BD49+BH49,5)</f>
        <v>0</v>
      </c>
      <c r="BM49" s="6"/>
      <c r="BN49" s="7">
        <f>ROUND(BF49+BJ49,5)</f>
        <v>10000</v>
      </c>
      <c r="BO49" s="6"/>
      <c r="BP49" s="7">
        <f>ROUND(AF49+AJ49+AN49+AZ49+BL49,5)</f>
        <v>0</v>
      </c>
      <c r="BQ49" s="6"/>
      <c r="BR49" s="7">
        <f>ROUND(AH49+AL49+AP49+BB49+BN49,5)</f>
        <v>10000</v>
      </c>
      <c r="BS49" s="6"/>
      <c r="BT49" s="7">
        <f>ROUND(P49+T49+BP49,5)</f>
        <v>0</v>
      </c>
      <c r="BU49" s="6"/>
      <c r="BV49" s="7">
        <f>ROUND(R49+V49+BR49,5)</f>
        <v>10400</v>
      </c>
    </row>
    <row r="50" ht="14.5" customHeight="1">
      <c r="A50" s="4"/>
      <c r="B50" s="4"/>
      <c r="C50" s="4"/>
      <c r="D50" s="4"/>
      <c r="E50" t="s" s="4">
        <v>140</v>
      </c>
      <c r="F50" s="4"/>
      <c r="G50" s="4"/>
      <c r="H50" s="7">
        <v>0</v>
      </c>
      <c r="I50" s="6"/>
      <c r="J50" s="7">
        <v>0</v>
      </c>
      <c r="K50" s="6"/>
      <c r="L50" s="7">
        <v>0</v>
      </c>
      <c r="M50" s="6"/>
      <c r="N50" s="7">
        <v>0</v>
      </c>
      <c r="O50" s="6"/>
      <c r="P50" s="7">
        <f>ROUND(H50+L50,5)</f>
        <v>0</v>
      </c>
      <c r="Q50" s="6"/>
      <c r="R50" s="7">
        <f>ROUND(J50+N50,5)</f>
        <v>0</v>
      </c>
      <c r="S50" s="6"/>
      <c r="T50" s="7">
        <v>0</v>
      </c>
      <c r="U50" s="6"/>
      <c r="V50" s="7">
        <v>950</v>
      </c>
      <c r="W50" s="6"/>
      <c r="X50" s="7">
        <v>0</v>
      </c>
      <c r="Y50" s="6"/>
      <c r="Z50" s="7">
        <v>0</v>
      </c>
      <c r="AA50" s="6"/>
      <c r="AB50" s="7">
        <v>0</v>
      </c>
      <c r="AC50" s="6"/>
      <c r="AD50" s="7"/>
      <c r="AE50" s="6"/>
      <c r="AF50" s="7">
        <f>ROUND(X50+AB50,5)</f>
        <v>0</v>
      </c>
      <c r="AG50" s="6"/>
      <c r="AH50" s="7">
        <f>ROUND(Z50+AD50,5)</f>
        <v>0</v>
      </c>
      <c r="AI50" s="6"/>
      <c r="AJ50" s="7">
        <v>0</v>
      </c>
      <c r="AK50" s="6"/>
      <c r="AL50" s="7">
        <v>0</v>
      </c>
      <c r="AM50" s="6"/>
      <c r="AN50" s="7">
        <v>0</v>
      </c>
      <c r="AO50" s="6"/>
      <c r="AP50" s="7">
        <v>0</v>
      </c>
      <c r="AQ50" s="6"/>
      <c r="AR50" s="7">
        <v>0</v>
      </c>
      <c r="AS50" s="6"/>
      <c r="AT50" s="7">
        <v>0</v>
      </c>
      <c r="AU50" s="6"/>
      <c r="AV50" s="7">
        <v>0</v>
      </c>
      <c r="AW50" s="6"/>
      <c r="AX50" s="7"/>
      <c r="AY50" s="6"/>
      <c r="AZ50" s="7">
        <f>ROUND(AR50+AV50,5)</f>
        <v>0</v>
      </c>
      <c r="BA50" s="6"/>
      <c r="BB50" s="7">
        <f>ROUND(AT50+AX50,5)</f>
        <v>0</v>
      </c>
      <c r="BC50" s="6"/>
      <c r="BD50" s="7">
        <v>0</v>
      </c>
      <c r="BE50" s="6"/>
      <c r="BF50" s="7">
        <v>0</v>
      </c>
      <c r="BG50" s="6"/>
      <c r="BH50" s="7">
        <v>0</v>
      </c>
      <c r="BI50" s="6"/>
      <c r="BJ50" s="7">
        <v>0</v>
      </c>
      <c r="BK50" s="6"/>
      <c r="BL50" s="7">
        <f>ROUND(BD50+BH50,5)</f>
        <v>0</v>
      </c>
      <c r="BM50" s="6"/>
      <c r="BN50" s="7">
        <f>ROUND(BF50+BJ50,5)</f>
        <v>0</v>
      </c>
      <c r="BO50" s="6"/>
      <c r="BP50" s="7">
        <f>ROUND(AF50+AJ50+AN50+AZ50+BL50,5)</f>
        <v>0</v>
      </c>
      <c r="BQ50" s="6"/>
      <c r="BR50" s="7">
        <f>ROUND(AH50+AL50+AP50+BB50+BN50,5)</f>
        <v>0</v>
      </c>
      <c r="BS50" s="6"/>
      <c r="BT50" s="7">
        <f>ROUND(P50+T50+BP50,5)</f>
        <v>0</v>
      </c>
      <c r="BU50" s="6"/>
      <c r="BV50" s="7">
        <f>ROUND(R50+V50+BR50,5)</f>
        <v>950</v>
      </c>
    </row>
    <row r="51" ht="14.5" customHeight="1">
      <c r="A51" s="4"/>
      <c r="B51" s="4"/>
      <c r="C51" s="4"/>
      <c r="D51" s="4"/>
      <c r="E51" t="s" s="4">
        <v>120</v>
      </c>
      <c r="F51" s="4"/>
      <c r="G51" s="4"/>
      <c r="H51" s="7">
        <v>13.28</v>
      </c>
      <c r="I51" s="6"/>
      <c r="J51" s="7">
        <v>2221.4</v>
      </c>
      <c r="K51" s="6"/>
      <c r="L51" s="7">
        <v>372.06</v>
      </c>
      <c r="M51" s="6"/>
      <c r="N51" s="7">
        <v>6758.79</v>
      </c>
      <c r="O51" s="6"/>
      <c r="P51" s="7">
        <f>ROUND(H51+L51,5)</f>
        <v>385.34</v>
      </c>
      <c r="Q51" s="6"/>
      <c r="R51" s="7">
        <f>ROUND(J51+N51,5)</f>
        <v>8980.190000000001</v>
      </c>
      <c r="S51" s="6"/>
      <c r="T51" s="7">
        <v>43.6</v>
      </c>
      <c r="U51" s="6"/>
      <c r="V51" s="7">
        <v>239.53</v>
      </c>
      <c r="W51" s="6"/>
      <c r="X51" s="7">
        <v>5.68</v>
      </c>
      <c r="Y51" s="6"/>
      <c r="Z51" s="7">
        <v>31.24</v>
      </c>
      <c r="AA51" s="6"/>
      <c r="AB51" s="7">
        <v>7.6</v>
      </c>
      <c r="AC51" s="6"/>
      <c r="AD51" s="7">
        <v>41.66</v>
      </c>
      <c r="AE51" s="6"/>
      <c r="AF51" s="7">
        <f>ROUND(X51+AB51,5)</f>
        <v>13.28</v>
      </c>
      <c r="AG51" s="6"/>
      <c r="AH51" s="7">
        <f>ROUND(Z51+AD51,5)</f>
        <v>72.90000000000001</v>
      </c>
      <c r="AI51" s="6"/>
      <c r="AJ51" s="7">
        <v>0</v>
      </c>
      <c r="AK51" s="6"/>
      <c r="AL51" s="7">
        <v>0</v>
      </c>
      <c r="AM51" s="6"/>
      <c r="AN51" s="7">
        <v>43.6</v>
      </c>
      <c r="AO51" s="6"/>
      <c r="AP51" s="7">
        <v>239.53</v>
      </c>
      <c r="AQ51" s="6"/>
      <c r="AR51" s="7">
        <v>49.28</v>
      </c>
      <c r="AS51" s="6"/>
      <c r="AT51" s="7">
        <v>270.77</v>
      </c>
      <c r="AU51" s="6"/>
      <c r="AV51" s="7">
        <v>0</v>
      </c>
      <c r="AW51" s="6"/>
      <c r="AX51" s="7"/>
      <c r="AY51" s="6"/>
      <c r="AZ51" s="7">
        <f>ROUND(AR51+AV51,5)</f>
        <v>49.28</v>
      </c>
      <c r="BA51" s="6"/>
      <c r="BB51" s="7">
        <f>ROUND(AT51+AX51,5)</f>
        <v>270.77</v>
      </c>
      <c r="BC51" s="6"/>
      <c r="BD51" s="7">
        <v>39.8</v>
      </c>
      <c r="BE51" s="6"/>
      <c r="BF51" s="7">
        <v>218.7</v>
      </c>
      <c r="BG51" s="6"/>
      <c r="BH51" s="7">
        <v>108.06</v>
      </c>
      <c r="BI51" s="6"/>
      <c r="BJ51" s="7">
        <v>593.61</v>
      </c>
      <c r="BK51" s="6"/>
      <c r="BL51" s="7">
        <f>ROUND(BD51+BH51,5)</f>
        <v>147.86</v>
      </c>
      <c r="BM51" s="6"/>
      <c r="BN51" s="7">
        <f>ROUND(BF51+BJ51,5)</f>
        <v>812.3099999999999</v>
      </c>
      <c r="BO51" s="6"/>
      <c r="BP51" s="7">
        <f>ROUND(AF51+AJ51+AN51+AZ51+BL51,5)</f>
        <v>254.02</v>
      </c>
      <c r="BQ51" s="6"/>
      <c r="BR51" s="7">
        <f>ROUND(AH51+AL51+AP51+BB51+BN51,5)</f>
        <v>1395.51</v>
      </c>
      <c r="BS51" s="6"/>
      <c r="BT51" s="7">
        <f>ROUND(P51+T51+BP51,5)</f>
        <v>682.96</v>
      </c>
      <c r="BU51" s="6"/>
      <c r="BV51" s="7">
        <f>ROUND(R51+V51+BR51,5)</f>
        <v>10615.23</v>
      </c>
    </row>
    <row r="52" ht="14.5" customHeight="1">
      <c r="A52" s="4"/>
      <c r="B52" s="4"/>
      <c r="C52" s="4"/>
      <c r="D52" s="4"/>
      <c r="E52" t="s" s="4">
        <v>121</v>
      </c>
      <c r="F52" s="4"/>
      <c r="G52" s="4"/>
      <c r="H52" s="7">
        <v>0</v>
      </c>
      <c r="I52" s="6"/>
      <c r="J52" s="7"/>
      <c r="K52" s="6"/>
      <c r="L52" s="7">
        <v>5840</v>
      </c>
      <c r="M52" s="6"/>
      <c r="N52" s="7">
        <v>4866</v>
      </c>
      <c r="O52" s="6"/>
      <c r="P52" s="7">
        <f>ROUND(H52+L52,5)</f>
        <v>5840</v>
      </c>
      <c r="Q52" s="6"/>
      <c r="R52" s="7">
        <f>ROUND(J52+N52,5)</f>
        <v>4866</v>
      </c>
      <c r="S52" s="6"/>
      <c r="T52" s="7">
        <v>0</v>
      </c>
      <c r="U52" s="6"/>
      <c r="V52" s="7"/>
      <c r="W52" s="6"/>
      <c r="X52" s="7">
        <v>0</v>
      </c>
      <c r="Y52" s="6"/>
      <c r="Z52" s="7"/>
      <c r="AA52" s="6"/>
      <c r="AB52" s="7">
        <v>0</v>
      </c>
      <c r="AC52" s="6"/>
      <c r="AD52" s="7"/>
      <c r="AE52" s="6"/>
      <c r="AF52" s="7">
        <f>ROUND(X52+AB52,5)</f>
        <v>0</v>
      </c>
      <c r="AG52" s="6"/>
      <c r="AH52" s="7"/>
      <c r="AI52" s="6"/>
      <c r="AJ52" s="7">
        <v>0</v>
      </c>
      <c r="AK52" s="6"/>
      <c r="AL52" s="7"/>
      <c r="AM52" s="6"/>
      <c r="AN52" s="7">
        <v>0</v>
      </c>
      <c r="AO52" s="6"/>
      <c r="AP52" s="7"/>
      <c r="AQ52" s="6"/>
      <c r="AR52" s="7">
        <v>0</v>
      </c>
      <c r="AS52" s="6"/>
      <c r="AT52" s="7"/>
      <c r="AU52" s="6"/>
      <c r="AV52" s="7">
        <v>0</v>
      </c>
      <c r="AW52" s="6"/>
      <c r="AX52" s="7"/>
      <c r="AY52" s="6"/>
      <c r="AZ52" s="7">
        <f>ROUND(AR52+AV52,5)</f>
        <v>0</v>
      </c>
      <c r="BA52" s="6"/>
      <c r="BB52" s="7"/>
      <c r="BC52" s="6"/>
      <c r="BD52" s="7">
        <v>0</v>
      </c>
      <c r="BE52" s="6"/>
      <c r="BF52" s="7"/>
      <c r="BG52" s="6"/>
      <c r="BH52" s="7">
        <v>0</v>
      </c>
      <c r="BI52" s="6"/>
      <c r="BJ52" s="7"/>
      <c r="BK52" s="6"/>
      <c r="BL52" s="7">
        <f>ROUND(BD52+BH52,5)</f>
        <v>0</v>
      </c>
      <c r="BM52" s="6"/>
      <c r="BN52" s="7"/>
      <c r="BO52" s="6"/>
      <c r="BP52" s="7">
        <f>ROUND(AF52+AJ52+AN52+AZ52+BL52,5)</f>
        <v>0</v>
      </c>
      <c r="BQ52" s="6"/>
      <c r="BR52" s="7"/>
      <c r="BS52" s="6"/>
      <c r="BT52" s="7">
        <f>ROUND(P52+T52+BP52,5)</f>
        <v>5840</v>
      </c>
      <c r="BU52" s="6"/>
      <c r="BV52" s="7">
        <f>ROUND(R52+V52+BR52,5)</f>
        <v>4866</v>
      </c>
    </row>
    <row r="53" ht="14.5" customHeight="1">
      <c r="A53" s="4"/>
      <c r="B53" s="4"/>
      <c r="C53" s="4"/>
      <c r="D53" s="4"/>
      <c r="E53" t="s" s="4">
        <v>122</v>
      </c>
      <c r="F53" s="4"/>
      <c r="G53" s="4"/>
      <c r="H53" s="7">
        <v>57.05</v>
      </c>
      <c r="I53" s="6"/>
      <c r="J53" s="7">
        <v>186.53</v>
      </c>
      <c r="K53" s="6"/>
      <c r="L53" s="7">
        <v>104.94</v>
      </c>
      <c r="M53" s="6"/>
      <c r="N53" s="7">
        <v>348.49</v>
      </c>
      <c r="O53" s="6"/>
      <c r="P53" s="7">
        <f>ROUND(H53+L53,5)</f>
        <v>161.99</v>
      </c>
      <c r="Q53" s="6"/>
      <c r="R53" s="7">
        <f>ROUND(J53+N53,5)</f>
        <v>535.02</v>
      </c>
      <c r="S53" s="6"/>
      <c r="T53" s="7">
        <v>1120.68</v>
      </c>
      <c r="U53" s="6"/>
      <c r="V53" s="7">
        <v>6806.96</v>
      </c>
      <c r="W53" s="6"/>
      <c r="X53" s="7">
        <v>28.82</v>
      </c>
      <c r="Y53" s="6"/>
      <c r="Z53" s="7">
        <v>110.28</v>
      </c>
      <c r="AA53" s="6"/>
      <c r="AB53" s="7">
        <v>31.54</v>
      </c>
      <c r="AC53" s="6"/>
      <c r="AD53" s="7">
        <v>239.34</v>
      </c>
      <c r="AE53" s="6"/>
      <c r="AF53" s="7">
        <f>ROUND(X53+AB53,5)</f>
        <v>60.36</v>
      </c>
      <c r="AG53" s="6"/>
      <c r="AH53" s="7">
        <f>ROUND(Z53+AD53,5)</f>
        <v>349.62</v>
      </c>
      <c r="AI53" s="6"/>
      <c r="AJ53" s="7">
        <v>0</v>
      </c>
      <c r="AK53" s="6"/>
      <c r="AL53" s="7">
        <v>0</v>
      </c>
      <c r="AM53" s="6"/>
      <c r="AN53" s="7">
        <v>168.32</v>
      </c>
      <c r="AO53" s="6"/>
      <c r="AP53" s="7">
        <v>568.33</v>
      </c>
      <c r="AQ53" s="6"/>
      <c r="AR53" s="7">
        <v>231.49</v>
      </c>
      <c r="AS53" s="6"/>
      <c r="AT53" s="7">
        <v>2991.28</v>
      </c>
      <c r="AU53" s="6"/>
      <c r="AV53" s="7">
        <v>0</v>
      </c>
      <c r="AW53" s="6"/>
      <c r="AX53" s="7"/>
      <c r="AY53" s="6"/>
      <c r="AZ53" s="7">
        <f>ROUND(AR53+AV53,5)</f>
        <v>231.49</v>
      </c>
      <c r="BA53" s="6"/>
      <c r="BB53" s="7">
        <f>ROUND(AT53+AX53,5)</f>
        <v>2991.28</v>
      </c>
      <c r="BC53" s="6"/>
      <c r="BD53" s="7">
        <v>131.52</v>
      </c>
      <c r="BE53" s="6"/>
      <c r="BF53" s="7">
        <v>501.54</v>
      </c>
      <c r="BG53" s="6"/>
      <c r="BH53" s="7">
        <v>1097.19</v>
      </c>
      <c r="BI53" s="6"/>
      <c r="BJ53" s="7">
        <v>8812.73</v>
      </c>
      <c r="BK53" s="6"/>
      <c r="BL53" s="7">
        <f>ROUND(BD53+BH53,5)</f>
        <v>1228.71</v>
      </c>
      <c r="BM53" s="6"/>
      <c r="BN53" s="7">
        <f>ROUND(BF53+BJ53,5)</f>
        <v>9314.27</v>
      </c>
      <c r="BO53" s="6"/>
      <c r="BP53" s="7">
        <f>ROUND(AF53+AJ53+AN53+AZ53+BL53,5)</f>
        <v>1688.88</v>
      </c>
      <c r="BQ53" s="6"/>
      <c r="BR53" s="7">
        <f>ROUND(AH53+AL53+AP53+BB53+BN53,5)</f>
        <v>13223.5</v>
      </c>
      <c r="BS53" s="6"/>
      <c r="BT53" s="7">
        <f>ROUND(P53+T53+BP53,5)</f>
        <v>2971.55</v>
      </c>
      <c r="BU53" s="6"/>
      <c r="BV53" s="7">
        <f>ROUND(R53+V53+BR53,5)</f>
        <v>20565.48</v>
      </c>
    </row>
    <row r="54" ht="14.5" customHeight="1">
      <c r="A54" s="4"/>
      <c r="B54" s="4"/>
      <c r="C54" s="4"/>
      <c r="D54" s="4"/>
      <c r="E54" t="s" s="4">
        <v>123</v>
      </c>
      <c r="F54" s="4"/>
      <c r="G54" s="4"/>
      <c r="H54" s="7">
        <v>9.119999999999999</v>
      </c>
      <c r="I54" s="6"/>
      <c r="J54" s="7"/>
      <c r="K54" s="6"/>
      <c r="L54" s="7">
        <v>18.22</v>
      </c>
      <c r="M54" s="6"/>
      <c r="N54" s="7"/>
      <c r="O54" s="6"/>
      <c r="P54" s="7">
        <f>ROUND(H54+L54,5)</f>
        <v>27.34</v>
      </c>
      <c r="Q54" s="6"/>
      <c r="R54" s="7"/>
      <c r="S54" s="6"/>
      <c r="T54" s="7">
        <v>1069.94</v>
      </c>
      <c r="U54" s="6"/>
      <c r="V54" s="7"/>
      <c r="W54" s="6"/>
      <c r="X54" s="7">
        <v>3.92</v>
      </c>
      <c r="Y54" s="6"/>
      <c r="Z54" s="7"/>
      <c r="AA54" s="6"/>
      <c r="AB54" s="7">
        <v>5.2</v>
      </c>
      <c r="AC54" s="6"/>
      <c r="AD54" s="7"/>
      <c r="AE54" s="6"/>
      <c r="AF54" s="7">
        <f>ROUND(X54+AB54,5)</f>
        <v>9.119999999999999</v>
      </c>
      <c r="AG54" s="6"/>
      <c r="AH54" s="7"/>
      <c r="AI54" s="6"/>
      <c r="AJ54" s="7">
        <v>0</v>
      </c>
      <c r="AK54" s="6"/>
      <c r="AL54" s="7"/>
      <c r="AM54" s="6"/>
      <c r="AN54" s="7">
        <v>29.94</v>
      </c>
      <c r="AO54" s="6"/>
      <c r="AP54" s="7"/>
      <c r="AQ54" s="6"/>
      <c r="AR54" s="7">
        <v>33.84</v>
      </c>
      <c r="AS54" s="6"/>
      <c r="AT54" s="7"/>
      <c r="AU54" s="6"/>
      <c r="AV54" s="7">
        <v>0</v>
      </c>
      <c r="AW54" s="6"/>
      <c r="AX54" s="7"/>
      <c r="AY54" s="6"/>
      <c r="AZ54" s="7">
        <f>ROUND(AR54+AV54,5)</f>
        <v>33.84</v>
      </c>
      <c r="BA54" s="6"/>
      <c r="BB54" s="7"/>
      <c r="BC54" s="6"/>
      <c r="BD54" s="7">
        <v>27.34</v>
      </c>
      <c r="BE54" s="6"/>
      <c r="BF54" s="7"/>
      <c r="BG54" s="6"/>
      <c r="BH54" s="7">
        <v>448.2</v>
      </c>
      <c r="BI54" s="6"/>
      <c r="BJ54" s="7"/>
      <c r="BK54" s="6"/>
      <c r="BL54" s="7">
        <f>ROUND(BD54+BH54,5)</f>
        <v>475.54</v>
      </c>
      <c r="BM54" s="6"/>
      <c r="BN54" s="7"/>
      <c r="BO54" s="6"/>
      <c r="BP54" s="7">
        <f>ROUND(AF54+AJ54+AN54+AZ54+BL54,5)</f>
        <v>548.4400000000001</v>
      </c>
      <c r="BQ54" s="6"/>
      <c r="BR54" s="7"/>
      <c r="BS54" s="6"/>
      <c r="BT54" s="7">
        <f>ROUND(P54+T54+BP54,5)</f>
        <v>1645.72</v>
      </c>
      <c r="BU54" s="6"/>
      <c r="BV54" s="7">
        <f>ROUND(R54+V54+BR54,5)</f>
        <v>0</v>
      </c>
    </row>
    <row r="55" ht="14.5" customHeight="1">
      <c r="A55" s="4"/>
      <c r="B55" s="4"/>
      <c r="C55" s="4"/>
      <c r="D55" s="4"/>
      <c r="E55" t="s" s="4">
        <v>124</v>
      </c>
      <c r="F55" s="4"/>
      <c r="G55" s="4"/>
      <c r="H55" s="7">
        <v>0</v>
      </c>
      <c r="I55" s="6"/>
      <c r="J55" s="7">
        <v>19.05</v>
      </c>
      <c r="K55" s="6"/>
      <c r="L55" s="7">
        <v>150</v>
      </c>
      <c r="M55" s="6"/>
      <c r="N55" s="7">
        <v>38.11</v>
      </c>
      <c r="O55" s="6"/>
      <c r="P55" s="7">
        <f>ROUND(H55+L55,5)</f>
        <v>150</v>
      </c>
      <c r="Q55" s="6"/>
      <c r="R55" s="7">
        <f>ROUND(J55+N55,5)</f>
        <v>57.16</v>
      </c>
      <c r="S55" s="6"/>
      <c r="T55" s="7">
        <v>0</v>
      </c>
      <c r="U55" s="6"/>
      <c r="V55" s="7">
        <v>1312.6</v>
      </c>
      <c r="W55" s="6"/>
      <c r="X55" s="7">
        <v>0</v>
      </c>
      <c r="Y55" s="6"/>
      <c r="Z55" s="7">
        <v>8.17</v>
      </c>
      <c r="AA55" s="6"/>
      <c r="AB55" s="7">
        <v>0</v>
      </c>
      <c r="AC55" s="6"/>
      <c r="AD55" s="7">
        <v>10.89</v>
      </c>
      <c r="AE55" s="6"/>
      <c r="AF55" s="7">
        <f>ROUND(X55+AB55,5)</f>
        <v>0</v>
      </c>
      <c r="AG55" s="6"/>
      <c r="AH55" s="7">
        <f>ROUND(Z55+AD55,5)</f>
        <v>19.06</v>
      </c>
      <c r="AI55" s="6"/>
      <c r="AJ55" s="7">
        <v>0</v>
      </c>
      <c r="AK55" s="6"/>
      <c r="AL55" s="7">
        <v>0</v>
      </c>
      <c r="AM55" s="6"/>
      <c r="AN55" s="7">
        <v>0</v>
      </c>
      <c r="AO55" s="6"/>
      <c r="AP55" s="7">
        <v>62.6</v>
      </c>
      <c r="AQ55" s="6"/>
      <c r="AR55" s="7">
        <v>4071.57</v>
      </c>
      <c r="AS55" s="6"/>
      <c r="AT55" s="7">
        <v>15470.77</v>
      </c>
      <c r="AU55" s="6"/>
      <c r="AV55" s="7">
        <v>0</v>
      </c>
      <c r="AW55" s="6"/>
      <c r="AX55" s="7"/>
      <c r="AY55" s="6"/>
      <c r="AZ55" s="7">
        <f>ROUND(AR55+AV55,5)</f>
        <v>4071.57</v>
      </c>
      <c r="BA55" s="6"/>
      <c r="BB55" s="7">
        <f>ROUND(AT55+AX55,5)</f>
        <v>15470.77</v>
      </c>
      <c r="BC55" s="6"/>
      <c r="BD55" s="7">
        <v>0</v>
      </c>
      <c r="BE55" s="6"/>
      <c r="BF55" s="7">
        <v>57.16</v>
      </c>
      <c r="BG55" s="6"/>
      <c r="BH55" s="7">
        <v>0</v>
      </c>
      <c r="BI55" s="6"/>
      <c r="BJ55" s="7">
        <v>155.15</v>
      </c>
      <c r="BK55" s="6"/>
      <c r="BL55" s="7">
        <f>ROUND(BD55+BH55,5)</f>
        <v>0</v>
      </c>
      <c r="BM55" s="6"/>
      <c r="BN55" s="7">
        <f>ROUND(BF55+BJ55,5)</f>
        <v>212.31</v>
      </c>
      <c r="BO55" s="6"/>
      <c r="BP55" s="7">
        <f>ROUND(AF55+AJ55+AN55+AZ55+BL55,5)</f>
        <v>4071.57</v>
      </c>
      <c r="BQ55" s="6"/>
      <c r="BR55" s="7">
        <f>ROUND(AH55+AL55+AP55+BB55+BN55,5)</f>
        <v>15764.74</v>
      </c>
      <c r="BS55" s="6"/>
      <c r="BT55" s="7">
        <f>ROUND(P55+T55+BP55,5)</f>
        <v>4221.57</v>
      </c>
      <c r="BU55" s="6"/>
      <c r="BV55" s="7">
        <f>ROUND(R55+V55+BR55,5)</f>
        <v>17134.5</v>
      </c>
    </row>
    <row r="56" ht="14.5" customHeight="1">
      <c r="A56" s="4"/>
      <c r="B56" s="4"/>
      <c r="C56" s="4"/>
      <c r="D56" s="4"/>
      <c r="E56" t="s" s="4">
        <v>125</v>
      </c>
      <c r="F56" s="4"/>
      <c r="G56" s="4"/>
      <c r="H56" s="7">
        <v>150</v>
      </c>
      <c r="I56" s="6"/>
      <c r="J56" s="7"/>
      <c r="K56" s="6"/>
      <c r="L56" s="7">
        <v>0</v>
      </c>
      <c r="M56" s="6"/>
      <c r="N56" s="7"/>
      <c r="O56" s="6"/>
      <c r="P56" s="7">
        <f>ROUND(H56+L56,5)</f>
        <v>150</v>
      </c>
      <c r="Q56" s="6"/>
      <c r="R56" s="7"/>
      <c r="S56" s="6"/>
      <c r="T56" s="7">
        <v>0</v>
      </c>
      <c r="U56" s="6"/>
      <c r="V56" s="7"/>
      <c r="W56" s="6"/>
      <c r="X56" s="7">
        <v>0</v>
      </c>
      <c r="Y56" s="6"/>
      <c r="Z56" s="7"/>
      <c r="AA56" s="6"/>
      <c r="AB56" s="7">
        <v>0</v>
      </c>
      <c r="AC56" s="6"/>
      <c r="AD56" s="7"/>
      <c r="AE56" s="6"/>
      <c r="AF56" s="7">
        <f>ROUND(X56+AB56,5)</f>
        <v>0</v>
      </c>
      <c r="AG56" s="6"/>
      <c r="AH56" s="7"/>
      <c r="AI56" s="6"/>
      <c r="AJ56" s="7">
        <v>0</v>
      </c>
      <c r="AK56" s="6"/>
      <c r="AL56" s="7"/>
      <c r="AM56" s="6"/>
      <c r="AN56" s="7">
        <v>0</v>
      </c>
      <c r="AO56" s="6"/>
      <c r="AP56" s="7"/>
      <c r="AQ56" s="6"/>
      <c r="AR56" s="7">
        <v>0</v>
      </c>
      <c r="AS56" s="6"/>
      <c r="AT56" s="7">
        <v>5000</v>
      </c>
      <c r="AU56" s="6"/>
      <c r="AV56" s="7">
        <v>0</v>
      </c>
      <c r="AW56" s="6"/>
      <c r="AX56" s="7"/>
      <c r="AY56" s="6"/>
      <c r="AZ56" s="7">
        <f>ROUND(AR56+AV56,5)</f>
        <v>0</v>
      </c>
      <c r="BA56" s="6"/>
      <c r="BB56" s="7">
        <f>ROUND(AT56+AX56,5)</f>
        <v>5000</v>
      </c>
      <c r="BC56" s="6"/>
      <c r="BD56" s="7">
        <v>0</v>
      </c>
      <c r="BE56" s="6"/>
      <c r="BF56" s="7"/>
      <c r="BG56" s="6"/>
      <c r="BH56" s="7">
        <v>0</v>
      </c>
      <c r="BI56" s="6"/>
      <c r="BJ56" s="7"/>
      <c r="BK56" s="6"/>
      <c r="BL56" s="7">
        <f>ROUND(BD56+BH56,5)</f>
        <v>0</v>
      </c>
      <c r="BM56" s="6"/>
      <c r="BN56" s="7"/>
      <c r="BO56" s="6"/>
      <c r="BP56" s="7">
        <f>ROUND(AF56+AJ56+AN56+AZ56+BL56,5)</f>
        <v>0</v>
      </c>
      <c r="BQ56" s="6"/>
      <c r="BR56" s="7">
        <f>ROUND(AH56+AL56+AP56+BB56+BN56,5)</f>
        <v>5000</v>
      </c>
      <c r="BS56" s="6"/>
      <c r="BT56" s="7">
        <f>ROUND(P56+T56+BP56,5)</f>
        <v>150</v>
      </c>
      <c r="BU56" s="6"/>
      <c r="BV56" s="7">
        <f>ROUND(R56+V56+BR56,5)</f>
        <v>5000</v>
      </c>
    </row>
    <row r="57" ht="15" customHeight="1">
      <c r="A57" s="4"/>
      <c r="B57" s="4"/>
      <c r="C57" s="4"/>
      <c r="D57" s="4"/>
      <c r="E57" t="s" s="4">
        <v>141</v>
      </c>
      <c r="F57" s="4"/>
      <c r="G57" s="4"/>
      <c r="H57" s="8">
        <v>0</v>
      </c>
      <c r="I57" s="6"/>
      <c r="J57" s="8"/>
      <c r="K57" s="6"/>
      <c r="L57" s="8">
        <v>0</v>
      </c>
      <c r="M57" s="6"/>
      <c r="N57" s="8">
        <v>0</v>
      </c>
      <c r="O57" s="6"/>
      <c r="P57" s="8">
        <f>ROUND(H57+L57,5)</f>
        <v>0</v>
      </c>
      <c r="Q57" s="6"/>
      <c r="R57" s="8">
        <f>ROUND(J57+N57,5)</f>
        <v>0</v>
      </c>
      <c r="S57" s="6"/>
      <c r="T57" s="8">
        <v>0</v>
      </c>
      <c r="U57" s="6"/>
      <c r="V57" s="8"/>
      <c r="W57" s="6"/>
      <c r="X57" s="8">
        <v>0</v>
      </c>
      <c r="Y57" s="6"/>
      <c r="Z57" s="8"/>
      <c r="AA57" s="6"/>
      <c r="AB57" s="8">
        <v>0</v>
      </c>
      <c r="AC57" s="6"/>
      <c r="AD57" s="8"/>
      <c r="AE57" s="6"/>
      <c r="AF57" s="8">
        <f>ROUND(X57+AB57,5)</f>
        <v>0</v>
      </c>
      <c r="AG57" s="6"/>
      <c r="AH57" s="8"/>
      <c r="AI57" s="6"/>
      <c r="AJ57" s="8">
        <v>0</v>
      </c>
      <c r="AK57" s="6"/>
      <c r="AL57" s="8"/>
      <c r="AM57" s="6"/>
      <c r="AN57" s="8">
        <v>0</v>
      </c>
      <c r="AO57" s="6"/>
      <c r="AP57" s="8"/>
      <c r="AQ57" s="6"/>
      <c r="AR57" s="8">
        <v>0</v>
      </c>
      <c r="AS57" s="6"/>
      <c r="AT57" s="8">
        <v>0</v>
      </c>
      <c r="AU57" s="6"/>
      <c r="AV57" s="8">
        <v>0</v>
      </c>
      <c r="AW57" s="6"/>
      <c r="AX57" s="7"/>
      <c r="AY57" s="6"/>
      <c r="AZ57" s="8">
        <f>ROUND(AR57+AV57,5)</f>
        <v>0</v>
      </c>
      <c r="BA57" s="6"/>
      <c r="BB57" s="8">
        <f>ROUND(AT57+AX57,5)</f>
        <v>0</v>
      </c>
      <c r="BC57" s="6"/>
      <c r="BD57" s="8">
        <v>0</v>
      </c>
      <c r="BE57" s="6"/>
      <c r="BF57" s="8"/>
      <c r="BG57" s="6"/>
      <c r="BH57" s="8">
        <v>0</v>
      </c>
      <c r="BI57" s="6"/>
      <c r="BJ57" s="8"/>
      <c r="BK57" s="6"/>
      <c r="BL57" s="8">
        <f>ROUND(BD57+BH57,5)</f>
        <v>0</v>
      </c>
      <c r="BM57" s="6"/>
      <c r="BN57" s="8"/>
      <c r="BO57" s="6"/>
      <c r="BP57" s="8">
        <f>ROUND(AF57+AJ57+AN57+AZ57+BL57,5)</f>
        <v>0</v>
      </c>
      <c r="BQ57" s="6"/>
      <c r="BR57" s="8">
        <f>ROUND(AH57+AL57+AP57+BB57+BN57,5)</f>
        <v>0</v>
      </c>
      <c r="BS57" s="6"/>
      <c r="BT57" s="8">
        <f>ROUND(P57+T57+BP57,5)</f>
        <v>0</v>
      </c>
      <c r="BU57" s="6"/>
      <c r="BV57" s="8">
        <f>ROUND(R57+V57+BR57,5)</f>
        <v>0</v>
      </c>
    </row>
    <row r="58" ht="15" customHeight="1">
      <c r="A58" s="4"/>
      <c r="B58" s="4"/>
      <c r="C58" s="4"/>
      <c r="D58" t="s" s="4">
        <v>126</v>
      </c>
      <c r="E58" s="4"/>
      <c r="F58" s="4"/>
      <c r="G58" s="4"/>
      <c r="H58" s="9">
        <f>ROUND(SUM(H37:H57),5)</f>
        <v>3045.8</v>
      </c>
      <c r="I58" s="6"/>
      <c r="J58" s="9">
        <f>ROUND(SUM(J37:J57),5)</f>
        <v>19518.07</v>
      </c>
      <c r="K58" s="6"/>
      <c r="L58" s="9">
        <f>ROUND(SUM(L37:L57),5)</f>
        <v>13141.71</v>
      </c>
      <c r="M58" s="6"/>
      <c r="N58" s="9">
        <f>ROUND(SUM(N37:N57),5)</f>
        <v>50459.08</v>
      </c>
      <c r="O58" s="6"/>
      <c r="P58" s="9">
        <f>ROUND(H58+L58,5)</f>
        <v>16187.51</v>
      </c>
      <c r="Q58" s="6"/>
      <c r="R58" s="9">
        <f>ROUND(J58+N58,5)</f>
        <v>69977.149999999994</v>
      </c>
      <c r="S58" s="6"/>
      <c r="T58" s="9">
        <f>ROUND(SUM(T37:T57),5)</f>
        <v>7424.06</v>
      </c>
      <c r="U58" s="6"/>
      <c r="V58" s="9">
        <f>ROUND(SUM(V37:V57),5)</f>
        <v>64228.33</v>
      </c>
      <c r="W58" s="6"/>
      <c r="X58" s="9">
        <f>ROUND(SUM(X37:X57),5)</f>
        <v>1901.56</v>
      </c>
      <c r="Y58" s="6"/>
      <c r="Z58" s="9">
        <f>ROUND(SUM(Z37:Z57),5)</f>
        <v>12105.08</v>
      </c>
      <c r="AA58" s="6"/>
      <c r="AB58" s="9">
        <f>ROUND(SUM(AB37:AB57),5)</f>
        <v>1242.01</v>
      </c>
      <c r="AC58" s="6"/>
      <c r="AD58" s="9">
        <f>ROUND(SUM(AD37:AD57),5)</f>
        <v>7277</v>
      </c>
      <c r="AE58" s="6"/>
      <c r="AF58" s="9">
        <f>ROUND(X58+AB58,5)</f>
        <v>3143.57</v>
      </c>
      <c r="AG58" s="6"/>
      <c r="AH58" s="9">
        <f>ROUND(Z58+AD58,5)</f>
        <v>19382.08</v>
      </c>
      <c r="AI58" s="6"/>
      <c r="AJ58" s="9">
        <f>ROUND(SUM(AJ37:AJ57),5)</f>
        <v>0</v>
      </c>
      <c r="AK58" s="6"/>
      <c r="AL58" s="9">
        <f>ROUND(SUM(AL37:AL57),5)</f>
        <v>0</v>
      </c>
      <c r="AM58" s="6"/>
      <c r="AN58" s="9">
        <f>ROUND(SUM(AN37:AN57),5)</f>
        <v>8700.690000000001</v>
      </c>
      <c r="AO58" s="6"/>
      <c r="AP58" s="9">
        <f>ROUND(SUM(AP37:AP57),5)</f>
        <v>53459</v>
      </c>
      <c r="AQ58" s="6"/>
      <c r="AR58" s="9">
        <f>ROUND(SUM(AR37:AR57),5)</f>
        <v>11537.14</v>
      </c>
      <c r="AS58" s="6"/>
      <c r="AT58" s="9">
        <f>ROUND(SUM(AT37:AT57),5)</f>
        <v>63959.09</v>
      </c>
      <c r="AU58" s="6"/>
      <c r="AV58" s="9">
        <f>ROUND(SUM(AV37:AV57),5)</f>
        <v>0</v>
      </c>
      <c r="AW58" s="6"/>
      <c r="AX58" s="8"/>
      <c r="AY58" s="6"/>
      <c r="AZ58" s="9">
        <f>ROUND(AR58+AV58,5)</f>
        <v>11537.14</v>
      </c>
      <c r="BA58" s="6"/>
      <c r="BB58" s="9">
        <f>ROUND(AT58+AX58,5)</f>
        <v>63959.09</v>
      </c>
      <c r="BC58" s="6"/>
      <c r="BD58" s="9">
        <f>ROUND(SUM(BD37:BD57),5)</f>
        <v>909.83</v>
      </c>
      <c r="BE58" s="6"/>
      <c r="BF58" s="9">
        <f>ROUND(SUM(BF37:BF57),5)</f>
        <v>19240.55</v>
      </c>
      <c r="BG58" s="6"/>
      <c r="BH58" s="9">
        <f>ROUND(SUM(BH37:BH57),5)</f>
        <v>21356.41</v>
      </c>
      <c r="BI58" s="6"/>
      <c r="BJ58" s="9">
        <f>ROUND(SUM(BJ37:BJ57),5)</f>
        <v>152492.79</v>
      </c>
      <c r="BK58" s="6"/>
      <c r="BL58" s="9">
        <f>ROUND(BD58+BH58,5)</f>
        <v>22266.24</v>
      </c>
      <c r="BM58" s="6"/>
      <c r="BN58" s="9">
        <f>ROUND(BF58+BJ58,5)</f>
        <v>171733.34</v>
      </c>
      <c r="BO58" s="6"/>
      <c r="BP58" s="9">
        <f>ROUND(AF58+AJ58+AN58+AZ58+BL58,5)</f>
        <v>45647.64</v>
      </c>
      <c r="BQ58" s="6"/>
      <c r="BR58" s="9">
        <f>ROUND(AH58+AL58+AP58+BB58+BN58,5)</f>
        <v>308533.51</v>
      </c>
      <c r="BS58" s="6"/>
      <c r="BT58" s="9">
        <f>ROUND(P58+T58+BP58,5)</f>
        <v>69259.210000000006</v>
      </c>
      <c r="BU58" s="6"/>
      <c r="BV58" s="9">
        <f>ROUND(R58+V58+BR58,5)</f>
        <v>442738.99</v>
      </c>
    </row>
    <row r="59" ht="15" customHeight="1">
      <c r="A59" s="4"/>
      <c r="B59" t="s" s="4">
        <v>127</v>
      </c>
      <c r="C59" s="4"/>
      <c r="D59" s="4"/>
      <c r="E59" s="4"/>
      <c r="F59" s="4"/>
      <c r="G59" s="4"/>
      <c r="H59" s="9">
        <f>ROUND(H4+H36-H58,5)</f>
        <v>-2895.8</v>
      </c>
      <c r="I59" s="6"/>
      <c r="J59" s="9">
        <f>ROUND(J4+J36-J58,5)</f>
        <v>-19518.07</v>
      </c>
      <c r="K59" s="6"/>
      <c r="L59" s="9">
        <f>ROUND(L4+L36-L58,5)</f>
        <v>63211.09</v>
      </c>
      <c r="M59" s="6"/>
      <c r="N59" s="9">
        <f>ROUND(N4+N36-N58,5)</f>
        <v>158119.92</v>
      </c>
      <c r="O59" s="6"/>
      <c r="P59" s="9">
        <f>ROUND(H59+L59,5)</f>
        <v>60315.29</v>
      </c>
      <c r="Q59" s="6"/>
      <c r="R59" s="9">
        <f>ROUND(J59+N59,5)</f>
        <v>138601.85</v>
      </c>
      <c r="S59" s="6"/>
      <c r="T59" s="9">
        <f>ROUND(T4+T36-T58,5)</f>
        <v>9106.690000000001</v>
      </c>
      <c r="U59" s="6"/>
      <c r="V59" s="9">
        <f>ROUND(V4+V36-V58,5)</f>
        <v>57871.67</v>
      </c>
      <c r="W59" s="6"/>
      <c r="X59" s="9">
        <f>ROUND(X4+X36-X58,5)</f>
        <v>-1901.56</v>
      </c>
      <c r="Y59" s="6"/>
      <c r="Z59" s="9">
        <f>ROUND(Z4+Z36-Z58,5)</f>
        <v>-12105.08</v>
      </c>
      <c r="AA59" s="6"/>
      <c r="AB59" s="9">
        <f>ROUND(AB4+AB36-AB58,5)</f>
        <v>-1242.01</v>
      </c>
      <c r="AC59" s="6"/>
      <c r="AD59" s="9">
        <f>ROUND(AD4+AD36-AD58,5)</f>
        <v>-7277</v>
      </c>
      <c r="AE59" s="6"/>
      <c r="AF59" s="9">
        <f>ROUND(X59+AB59,5)</f>
        <v>-3143.57</v>
      </c>
      <c r="AG59" s="6"/>
      <c r="AH59" s="9">
        <f>ROUND(Z59+AD59,5)</f>
        <v>-19382.08</v>
      </c>
      <c r="AI59" s="6"/>
      <c r="AJ59" s="9">
        <f>ROUND(AJ4+AJ36-AJ58,5)</f>
        <v>0</v>
      </c>
      <c r="AK59" s="6"/>
      <c r="AL59" s="9">
        <f>ROUND(AL4+AL36-AL58,5)</f>
        <v>0</v>
      </c>
      <c r="AM59" s="6"/>
      <c r="AN59" s="9">
        <f>ROUND(AN4+AN36-AN58,5)</f>
        <v>-8700.690000000001</v>
      </c>
      <c r="AO59" s="6"/>
      <c r="AP59" s="9">
        <f>ROUND(AP4+AP36-AP58,5)</f>
        <v>-53459</v>
      </c>
      <c r="AQ59" s="6"/>
      <c r="AR59" s="9">
        <f>ROUND(AR4+AR36-AR58,5)</f>
        <v>40696.83</v>
      </c>
      <c r="AS59" s="6"/>
      <c r="AT59" s="9">
        <f>ROUND(AT4+AT36-AT58,5)</f>
        <v>27790.91</v>
      </c>
      <c r="AU59" s="6"/>
      <c r="AV59" s="9">
        <f>ROUND(AV4+AV36-AV58,5)</f>
        <v>0</v>
      </c>
      <c r="AW59" s="6"/>
      <c r="AX59" s="9">
        <f>ROUND(AX4+AX36-AX58,5)</f>
        <v>0</v>
      </c>
      <c r="AY59" s="6"/>
      <c r="AZ59" s="9">
        <f>ROUND(AR59+AV59,5)</f>
        <v>40696.83</v>
      </c>
      <c r="BA59" s="6"/>
      <c r="BB59" s="9">
        <f>ROUND(AT59+AX59,5)</f>
        <v>27790.91</v>
      </c>
      <c r="BC59" s="6"/>
      <c r="BD59" s="9">
        <f>ROUND(BD4+BD36-BD58,5)</f>
        <v>-806.17</v>
      </c>
      <c r="BE59" s="6"/>
      <c r="BF59" s="9">
        <f>ROUND(BF4+BF36-BF58,5)</f>
        <v>2759.45</v>
      </c>
      <c r="BG59" s="6"/>
      <c r="BH59" s="9">
        <f>ROUND(BH4+BH36-BH58,5)</f>
        <v>-21356.41</v>
      </c>
      <c r="BI59" s="6"/>
      <c r="BJ59" s="9">
        <f>ROUND(BJ4+BJ36-BJ58,5)</f>
        <v>-149992.79</v>
      </c>
      <c r="BK59" s="6"/>
      <c r="BL59" s="9">
        <f>ROUND(BD59+BH59,5)</f>
        <v>-22162.58</v>
      </c>
      <c r="BM59" s="6"/>
      <c r="BN59" s="9">
        <f>ROUND(BF59+BJ59,5)</f>
        <v>-147233.34</v>
      </c>
      <c r="BO59" s="6"/>
      <c r="BP59" s="9">
        <f>ROUND(AF59+AJ59+AN59+AZ59+BL59,5)</f>
        <v>6689.99</v>
      </c>
      <c r="BQ59" s="6"/>
      <c r="BR59" s="9">
        <f>ROUND(AH59+AL59+AP59+BB59+BN59,5)</f>
        <v>-192283.51</v>
      </c>
      <c r="BS59" s="6"/>
      <c r="BT59" s="9">
        <f>ROUND(P59+T59+BP59,5)</f>
        <v>76111.97</v>
      </c>
      <c r="BU59" s="6"/>
      <c r="BV59" s="9">
        <f>ROUND(R59+V59+BR59,5)</f>
        <v>4190.01</v>
      </c>
    </row>
    <row r="60" ht="11" customHeight="1">
      <c r="A60" t="s" s="4">
        <v>76</v>
      </c>
      <c r="B60" s="4"/>
      <c r="C60" s="4"/>
      <c r="D60" s="4"/>
      <c r="E60" s="4"/>
      <c r="F60" s="4"/>
      <c r="G60" s="4"/>
      <c r="H60" s="11">
        <f>H59</f>
        <v>-2895.8</v>
      </c>
      <c r="I60" s="4"/>
      <c r="J60" s="11">
        <f>J59</f>
        <v>-19518.07</v>
      </c>
      <c r="K60" s="4"/>
      <c r="L60" s="11">
        <f>L59</f>
        <v>63211.09</v>
      </c>
      <c r="M60" s="4"/>
      <c r="N60" s="11">
        <f>N59</f>
        <v>158119.92</v>
      </c>
      <c r="O60" s="4"/>
      <c r="P60" s="11">
        <f>ROUND(H60+L60,5)</f>
        <v>60315.29</v>
      </c>
      <c r="Q60" s="4"/>
      <c r="R60" s="11">
        <f>ROUND(J60+N60,5)</f>
        <v>138601.85</v>
      </c>
      <c r="S60" s="4"/>
      <c r="T60" s="11">
        <f>T59</f>
        <v>9106.690000000001</v>
      </c>
      <c r="U60" s="4"/>
      <c r="V60" s="11">
        <f>V59</f>
        <v>57871.67</v>
      </c>
      <c r="W60" s="4"/>
      <c r="X60" s="11">
        <f>X59</f>
        <v>-1901.56</v>
      </c>
      <c r="Y60" s="4"/>
      <c r="Z60" s="11">
        <f>Z59</f>
        <v>-12105.08</v>
      </c>
      <c r="AA60" s="4"/>
      <c r="AB60" s="11">
        <f>AB59</f>
        <v>-1242.01</v>
      </c>
      <c r="AC60" s="4"/>
      <c r="AD60" s="11">
        <f>AD59</f>
        <v>-7277</v>
      </c>
      <c r="AE60" s="4"/>
      <c r="AF60" s="11">
        <f>ROUND(X60+AB60,5)</f>
        <v>-3143.57</v>
      </c>
      <c r="AG60" s="4"/>
      <c r="AH60" s="11">
        <f>ROUND(Z60+AD60,5)</f>
        <v>-19382.08</v>
      </c>
      <c r="AI60" s="4"/>
      <c r="AJ60" s="11">
        <f>AJ59</f>
        <v>0</v>
      </c>
      <c r="AK60" s="4"/>
      <c r="AL60" s="11">
        <f>AL59</f>
        <v>0</v>
      </c>
      <c r="AM60" s="4"/>
      <c r="AN60" s="11">
        <f>AN59</f>
        <v>-8700.690000000001</v>
      </c>
      <c r="AO60" s="4"/>
      <c r="AP60" s="11">
        <f>AP59</f>
        <v>-53459</v>
      </c>
      <c r="AQ60" s="4"/>
      <c r="AR60" s="11">
        <f>AR59</f>
        <v>40696.83</v>
      </c>
      <c r="AS60" s="4"/>
      <c r="AT60" s="11">
        <f>AT59</f>
        <v>27790.91</v>
      </c>
      <c r="AU60" s="4"/>
      <c r="AV60" s="11">
        <f>AV59</f>
        <v>0</v>
      </c>
      <c r="AW60" s="4"/>
      <c r="AX60" s="11">
        <f>AX59</f>
        <v>0</v>
      </c>
      <c r="AY60" s="4"/>
      <c r="AZ60" s="11">
        <f>ROUND(AR60+AV60,5)</f>
        <v>40696.83</v>
      </c>
      <c r="BA60" s="4"/>
      <c r="BB60" s="11">
        <f>ROUND(AT60+AX60,5)</f>
        <v>27790.91</v>
      </c>
      <c r="BC60" s="4"/>
      <c r="BD60" s="11">
        <f>BD59</f>
        <v>-806.17</v>
      </c>
      <c r="BE60" s="4"/>
      <c r="BF60" s="11">
        <f>BF59</f>
        <v>2759.45</v>
      </c>
      <c r="BG60" s="4"/>
      <c r="BH60" s="11">
        <f>BH59</f>
        <v>-21356.41</v>
      </c>
      <c r="BI60" s="4"/>
      <c r="BJ60" s="11">
        <f>BJ59</f>
        <v>-149992.79</v>
      </c>
      <c r="BK60" s="4"/>
      <c r="BL60" s="11">
        <f>ROUND(BD60+BH60,5)</f>
        <v>-22162.58</v>
      </c>
      <c r="BM60" s="4"/>
      <c r="BN60" s="11">
        <f>ROUND(BF60+BJ60,5)</f>
        <v>-147233.34</v>
      </c>
      <c r="BO60" s="4"/>
      <c r="BP60" s="11">
        <f>ROUND(AF60+AJ60+AN60+AZ60+BL60,5)</f>
        <v>6689.99</v>
      </c>
      <c r="BQ60" s="4"/>
      <c r="BR60" s="11">
        <f>ROUND(AH60+AL60+AP60+BB60+BN60,5)</f>
        <v>-192283.51</v>
      </c>
      <c r="BS60" s="4"/>
      <c r="BT60" s="11">
        <f>ROUND(P60+T60+BP60,5)</f>
        <v>76111.97</v>
      </c>
      <c r="BU60" s="4"/>
      <c r="BV60" s="11">
        <f>ROUND(R60+V60+BR60,5)</f>
        <v>4190.01</v>
      </c>
    </row>
  </sheetData>
  <mergeCells count="30">
    <mergeCell ref="H1:J1"/>
    <mergeCell ref="L1:N1"/>
    <mergeCell ref="X1:Z1"/>
    <mergeCell ref="AB1:AD1"/>
    <mergeCell ref="AF1:AH1"/>
    <mergeCell ref="AJ1:AL1"/>
    <mergeCell ref="AN1:AP1"/>
    <mergeCell ref="AR1:AT1"/>
    <mergeCell ref="AV1:AX1"/>
    <mergeCell ref="AZ1:BB1"/>
    <mergeCell ref="BD1:BF1"/>
    <mergeCell ref="BH1:BJ1"/>
    <mergeCell ref="BL1:BN1"/>
    <mergeCell ref="H2:J2"/>
    <mergeCell ref="L2:N2"/>
    <mergeCell ref="P2:R2"/>
    <mergeCell ref="T2:V2"/>
    <mergeCell ref="X2:Z2"/>
    <mergeCell ref="AB2:AD2"/>
    <mergeCell ref="AF2:AH2"/>
    <mergeCell ref="AJ2:AL2"/>
    <mergeCell ref="AN2:AP2"/>
    <mergeCell ref="AR2:AT2"/>
    <mergeCell ref="AV2:AX2"/>
    <mergeCell ref="AZ2:BB2"/>
    <mergeCell ref="BD2:BF2"/>
    <mergeCell ref="BH2:BJ2"/>
    <mergeCell ref="BL2:BN2"/>
    <mergeCell ref="BP2:BR2"/>
    <mergeCell ref="BT2:BV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S10"/>
  <sheetViews>
    <sheetView workbookViewId="0" showGridLines="0" defaultGridColor="1"/>
  </sheetViews>
  <sheetFormatPr defaultColWidth="8.83333" defaultRowHeight="14.5" customHeight="1" outlineLevelRow="0" outlineLevelCol="0"/>
  <cols>
    <col min="1" max="1" width="21.8516" style="47" customWidth="1"/>
    <col min="2" max="2" width="19.5" style="47" customWidth="1"/>
    <col min="3" max="3" width="34.5" style="47" customWidth="1"/>
    <col min="4" max="4" width="12.3516" style="47" customWidth="1"/>
    <col min="5" max="5" width="13.5" style="47" customWidth="1"/>
    <col min="6" max="6" width="12.5" style="47" customWidth="1"/>
    <col min="7" max="19" width="8.85156" style="47" customWidth="1"/>
    <col min="20" max="16384" width="8.85156" style="47" customWidth="1"/>
  </cols>
  <sheetData>
    <row r="1" ht="13.55" customHeight="1">
      <c r="A1" t="s" s="48">
        <v>167</v>
      </c>
      <c r="B1" t="s" s="48">
        <v>168</v>
      </c>
      <c r="C1" s="17"/>
      <c r="D1" t="s" s="48">
        <v>169</v>
      </c>
      <c r="E1" t="s" s="48">
        <v>170</v>
      </c>
      <c r="F1" t="s" s="48">
        <v>171</v>
      </c>
      <c r="G1" t="s" s="48">
        <v>172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13.55" customHeight="1">
      <c r="A2" t="s" s="49">
        <v>9</v>
      </c>
      <c r="B2" s="35">
        <f>'StmtofFinancialPosition'!H9</f>
        <v>16543.19</v>
      </c>
      <c r="C2" t="s" s="48">
        <v>173</v>
      </c>
      <c r="D2" s="50">
        <v>43668</v>
      </c>
      <c r="E2" s="50">
        <v>44764</v>
      </c>
      <c r="F2" s="51">
        <v>0.006</v>
      </c>
      <c r="G2" s="51">
        <v>0.006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13.55" customHeight="1">
      <c r="A3" t="s" s="49">
        <v>10</v>
      </c>
      <c r="B3" s="35">
        <f>'StmtofFinancialPosition'!H10</f>
        <v>33172.71</v>
      </c>
      <c r="C3" t="s" s="48">
        <v>174</v>
      </c>
      <c r="D3" s="50">
        <v>43518</v>
      </c>
      <c r="E3" s="50">
        <v>44445</v>
      </c>
      <c r="F3" s="51">
        <v>0.0025</v>
      </c>
      <c r="G3" s="51">
        <v>0.0025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ht="13.55" customHeight="1">
      <c r="A4" s="17"/>
      <c r="B4" s="35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ht="13.5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ht="13.5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ht="13.5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ht="13.5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ht="13.5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51"/>
    </row>
    <row r="10" ht="13.5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